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4 2025/Support/Doc CommFi/"/>
    </mc:Choice>
  </mc:AlternateContent>
  <xr:revisionPtr revIDLastSave="323" documentId="8_{7264D0AB-9C85-4CC2-B2D7-66DADDACF404}" xr6:coauthVersionLast="47" xr6:coauthVersionMax="47" xr10:uidLastSave="{0B822724-7166-41AF-8F68-8D7237575F68}"/>
  <bookViews>
    <workbookView xWindow="57480" yWindow="-120" windowWidth="29040" windowHeight="15720" firstSheet="1" activeTab="8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6" l="1"/>
  <c r="AQ5" i="6" s="1"/>
  <c r="AQ8" i="6"/>
  <c r="AQ7" i="6"/>
  <c r="AQ6" i="6"/>
  <c r="AQ9" i="6"/>
  <c r="AQ10" i="6"/>
  <c r="AQ11" i="6"/>
  <c r="AQ8" i="12" l="1"/>
  <c r="AQ9" i="12"/>
  <c r="AQ6" i="12"/>
  <c r="X6" i="13" l="1"/>
  <c r="Y6" i="13" l="1"/>
  <c r="AP6" i="10" l="1"/>
  <c r="AI15" i="9"/>
</calcChain>
</file>

<file path=xl/sharedStrings.xml><?xml version="1.0" encoding="utf-8"?>
<sst xmlns="http://schemas.openxmlformats.org/spreadsheetml/2006/main" count="1341" uniqueCount="432">
  <si>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</si>
  <si>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</si>
  <si>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</si>
  <si>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</si>
  <si>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</si>
  <si>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</si>
  <si>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</si>
  <si>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</si>
  <si>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</si>
  <si>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</si>
  <si>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</si>
  <si>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</si>
  <si>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</si>
  <si>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</si>
  <si>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</si>
  <si>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</si>
  <si>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</si>
  <si>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</si>
  <si>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</si>
  <si>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</si>
  <si>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</si>
  <si>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</si>
  <si>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</si>
  <si>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</si>
  <si>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</si>
  <si>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</si>
  <si>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</si>
  <si>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</si>
  <si>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</si>
  <si>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</si>
  <si>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</si>
  <si>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</si>
  <si>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</si>
  <si>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</si>
  <si>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</si>
  <si>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</si>
  <si>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</si>
  <si>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</si>
  <si>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</si>
  <si>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</si>
  <si>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</si>
  <si>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</si>
  <si>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</si>
  <si>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</si>
  <si>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</si>
  <si>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</si>
  <si>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</si>
  <si>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</si>
  <si>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</si>
  <si>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</si>
  <si>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</si>
  <si>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</si>
  <si>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</si>
  <si>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</si>
  <si>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</si>
  <si>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</si>
  <si>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</si>
  <si>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</si>
  <si>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</si>
  <si>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</si>
  <si>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</si>
  <si>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</si>
  <si>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</si>
  <si>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</si>
  <si>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</si>
  <si>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</si>
  <si>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</si>
  <si>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</si>
  <si>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</si>
  <si>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</si>
  <si>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</si>
  <si>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</si>
  <si>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</si>
  <si>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</si>
  <si>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</si>
  <si>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</si>
  <si>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</si>
  <si>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</si>
  <si>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</si>
  <si>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</si>
  <si>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</si>
  <si>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</si>
  <si>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</si>
  <si>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</si>
  <si>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</si>
  <si>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</si>
  <si>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</si>
  <si>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</si>
  <si>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</si>
  <si>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</si>
  <si>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</si>
  <si>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</si>
  <si>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</si>
  <si>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</si>
  <si>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</si>
  <si>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</si>
  <si>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</si>
  <si>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</si>
  <si>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</si>
  <si>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</si>
  <si>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</si>
  <si>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</si>
  <si>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</si>
  <si>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</si>
  <si>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</si>
  <si>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</si>
  <si>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</si>
  <si>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</si>
  <si>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</si>
  <si>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</si>
  <si>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</si>
  <si>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</si>
  <si>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</si>
  <si>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</si>
  <si>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</si>
  <si>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</si>
  <si>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</si>
  <si>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</si>
  <si>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</si>
  <si>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</si>
  <si>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</si>
  <si>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</si>
  <si>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</si>
  <si>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</si>
  <si>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</si>
  <si>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</si>
  <si>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</si>
  <si>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</si>
  <si>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</si>
  <si>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</si>
  <si>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</si>
  <si>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</si>
  <si>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</si>
  <si>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</si>
  <si>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</si>
  <si>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</si>
  <si>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</si>
  <si>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</si>
  <si>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</si>
  <si>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</si>
  <si>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</si>
  <si>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</si>
  <si>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</si>
  <si>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</si>
  <si>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</si>
  <si>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</si>
  <si>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</si>
  <si>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</si>
  <si>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</si>
  <si>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</si>
  <si>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</si>
  <si>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</si>
  <si>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</si>
  <si>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</si>
  <si>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</si>
  <si>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</si>
  <si>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</si>
  <si>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</si>
  <si>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</si>
  <si>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</si>
  <si>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</si>
  <si>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</si>
  <si>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</si>
  <si>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</si>
  <si>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</si>
  <si>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</si>
  <si>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</si>
  <si>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</si>
  <si>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</si>
  <si>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</si>
  <si>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</si>
  <si>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</si>
  <si>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</si>
  <si>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</si>
  <si>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</si>
  <si>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</si>
  <si>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</si>
  <si>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</si>
  <si>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</si>
  <si>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</si>
  <si>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</si>
  <si>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</si>
  <si>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</si>
  <si>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</si>
  <si>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</si>
  <si>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</si>
  <si>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</si>
  <si>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</si>
  <si>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</si>
  <si>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</si>
  <si>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</si>
  <si>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</si>
  <si>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</si>
  <si>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</si>
  <si>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</si>
  <si>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</si>
  <si>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</si>
  <si>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</si>
  <si>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</si>
  <si>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</si>
  <si>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</si>
  <si>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</si>
  <si>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</si>
  <si>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</si>
  <si>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</si>
  <si>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</si>
  <si>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</si>
  <si>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</si>
  <si>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</si>
  <si>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</si>
  <si>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</si>
  <si>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</si>
  <si>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</si>
  <si>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</si>
  <si>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</si>
  <si>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</si>
  <si>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</si>
  <si>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</si>
  <si>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</si>
  <si>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</si>
  <si>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</si>
  <si>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</si>
  <si>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</si>
  <si>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</si>
  <si>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</si>
  <si>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</si>
  <si>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</si>
  <si>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</si>
  <si>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</si>
  <si>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</si>
  <si>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</si>
  <si>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</si>
  <si>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</si>
  <si>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</si>
  <si>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</si>
  <si>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</si>
  <si>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</si>
  <si>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</si>
  <si>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</si>
  <si>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</si>
  <si>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</si>
  <si>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</si>
  <si>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</si>
  <si>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</si>
  <si>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</si>
  <si>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</si>
  <si>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</si>
  <si>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</si>
  <si>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</si>
  <si>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</si>
  <si>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</si>
  <si>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</si>
  <si>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</si>
  <si>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</si>
  <si>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</si>
  <si>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</si>
  <si>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</si>
  <si>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</si>
  <si>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</si>
  <si>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</si>
  <si>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</si>
  <si>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</si>
  <si>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</si>
  <si>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</si>
  <si>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</si>
  <si>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</si>
  <si>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</si>
  <si>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</si>
  <si>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</si>
  <si>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</si>
  <si>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</si>
  <si>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</si>
  <si>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</si>
  <si>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</si>
  <si>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</si>
  <si>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</si>
  <si>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</si>
  <si>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</si>
  <si>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</si>
  <si>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</si>
  <si>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</si>
  <si>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</si>
  <si>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</si>
  <si>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</si>
  <si>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</si>
  <si>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</si>
  <si>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</si>
  <si>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</si>
  <si>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</si>
  <si>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</si>
  <si>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</si>
  <si>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</si>
  <si>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</si>
  <si>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</si>
  <si>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</si>
  <si>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</si>
  <si>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</si>
  <si>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</si>
  <si>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</si>
  <si>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</si>
  <si>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</si>
  <si>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</si>
  <si>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</si>
  <si>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</si>
  <si>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</si>
  <si>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</si>
  <si>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</si>
  <si>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</si>
  <si>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</si>
  <si>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</si>
  <si>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</si>
  <si>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</si>
  <si>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</si>
  <si>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</si>
  <si>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</si>
  <si>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</si>
  <si>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</si>
  <si>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</si>
  <si>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</si>
  <si>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</si>
  <si>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</si>
  <si>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</si>
  <si>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</si>
  <si>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</si>
  <si>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</si>
  <si>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</si>
  <si>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</si>
  <si>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</si>
  <si>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</si>
  <si>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</si>
  <si>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</si>
  <si>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</si>
  <si>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</si>
  <si>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</si>
  <si>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</si>
  <si>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</si>
  <si>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</si>
  <si>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</si>
  <si>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</si>
  <si>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</si>
  <si>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</si>
  <si>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</si>
  <si>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</si>
  <si>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</si>
  <si>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</si>
  <si>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</si>
  <si>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</si>
  <si>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</si>
  <si>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</si>
  <si>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</si>
  <si>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</si>
  <si>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</si>
  <si>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</si>
  <si>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</si>
  <si>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</si>
  <si>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</si>
  <si>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</si>
  <si>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</si>
  <si>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</si>
  <si>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</si>
  <si>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</si>
  <si>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</si>
  <si>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</si>
  <si>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</si>
  <si>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</si>
  <si>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</si>
  <si>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</si>
  <si>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</si>
  <si>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</si>
  <si>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</si>
  <si>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</si>
  <si>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</si>
  <si>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</si>
  <si>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</si>
  <si>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</si>
  <si>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</si>
  <si>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</si>
  <si>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</si>
  <si>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</si>
  <si>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</si>
  <si>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</si>
  <si>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</si>
  <si>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</si>
  <si>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</si>
  <si>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</si>
  <si>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</si>
  <si>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</si>
  <si>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</si>
  <si>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</si>
  <si>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</si>
  <si>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</si>
  <si>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</si>
  <si>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</si>
  <si>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</si>
  <si>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</si>
  <si>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</si>
  <si>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</si>
  <si>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</si>
  <si>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</si>
  <si>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</si>
  <si>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</si>
  <si>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</si>
  <si>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</si>
  <si>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</si>
  <si>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</si>
  <si>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</si>
  <si>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</si>
  <si>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</si>
  <si>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</si>
  <si>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</si>
  <si>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</si>
  <si>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</si>
  <si>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</si>
  <si>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</si>
  <si>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</si>
  <si>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</si>
  <si>
    <t>7.0%</t>
  </si>
  <si>
    <t>18.4</t>
  </si>
  <si>
    <t>1.32</t>
  </si>
  <si>
    <t>1.31</t>
  </si>
  <si>
    <t>11.7%</t>
  </si>
  <si>
    <t>6.6%</t>
  </si>
  <si>
    <t>6.5%</t>
  </si>
  <si>
    <t>3.5</t>
  </si>
  <si>
    <t>9.1</t>
  </si>
  <si>
    <t>11.0%</t>
  </si>
  <si>
    <t>10.5%</t>
  </si>
  <si>
    <t>31.7%</t>
  </si>
  <si>
    <t>1.21</t>
  </si>
  <si>
    <t>2.99</t>
  </si>
  <si>
    <t>2.98</t>
  </si>
  <si>
    <t>33.8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</si>
</sst>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1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80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  <border>
      <left style="thin">
        <color rgb="FFEA7D10"/>
      </left>
      <right/>
      <top style="medium">
        <color rgb="FFEA7D10"/>
      </top>
      <bottom/>
      <diagonal/>
    </border>
    <border>
      <left style="thin">
        <color rgb="FFEA7D10"/>
      </left>
      <right/>
      <top/>
      <bottom/>
      <diagonal/>
    </border>
    <border>
      <left style="thin">
        <color rgb="FFEA7D10"/>
      </left>
      <right/>
      <top/>
      <bottom style="thin">
        <color auto="1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66" fontId="47" fillId="0" borderId="4" xfId="0" applyNumberFormat="1" applyFont="1" applyBorder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9" fontId="10" fillId="0" borderId="0" xfId="1" quotePrefix="1" applyFont="1" applyFill="1" applyAlignment="1">
      <alignment horizontal="right" vertical="center" wrapText="1" readingOrder="1"/>
    </xf>
    <xf numFmtId="172" fontId="10" fillId="0" borderId="0" xfId="1" quotePrefix="1" applyNumberFormat="1" applyFont="1" applyFill="1" applyAlignment="1">
      <alignment horizontal="right" vertical="center" wrapText="1" readingOrder="1"/>
    </xf>
    <xf numFmtId="166" fontId="57" fillId="0" borderId="15" xfId="0" applyNumberFormat="1" applyFont="1" applyBorder="1" applyAlignment="1">
      <alignment horizontal="right" vertical="center" wrapText="1" readingOrder="1"/>
    </xf>
    <xf numFmtId="166" fontId="57" fillId="0" borderId="0" xfId="0" applyNumberFormat="1" applyFont="1" applyAlignment="1">
      <alignment horizontal="right" vertical="center" wrapText="1" readingOrder="1"/>
    </xf>
    <xf numFmtId="166" fontId="57" fillId="0" borderId="0" xfId="0" applyNumberFormat="1" applyFont="1" applyAlignment="1">
      <alignment vertical="center" wrapText="1" readingOrder="1"/>
    </xf>
    <xf numFmtId="3" fontId="57" fillId="0" borderId="2" xfId="0" applyNumberFormat="1" applyFont="1" applyBorder="1" applyAlignment="1">
      <alignment vertical="center" wrapText="1" readingOrder="1"/>
    </xf>
    <xf numFmtId="166" fontId="58" fillId="0" borderId="4" xfId="0" applyNumberFormat="1" applyFont="1" applyBorder="1" applyAlignment="1">
      <alignment vertical="center" wrapText="1" readingOrder="1"/>
    </xf>
    <xf numFmtId="166" fontId="57" fillId="0" borderId="25" xfId="0" applyNumberFormat="1" applyFont="1" applyBorder="1" applyAlignment="1">
      <alignment vertical="center" wrapText="1" readingOrder="1"/>
    </xf>
    <xf numFmtId="166" fontId="58" fillId="0" borderId="43" xfId="0" applyNumberFormat="1" applyFont="1" applyBorder="1" applyAlignment="1">
      <alignment horizontal="right" vertical="center" wrapText="1" readingOrder="1"/>
    </xf>
    <xf numFmtId="166" fontId="58" fillId="0" borderId="0" xfId="0" applyNumberFormat="1" applyFont="1" applyAlignment="1">
      <alignment horizontal="right" vertical="center" wrapText="1" readingOrder="1"/>
    </xf>
    <xf numFmtId="164" fontId="57" fillId="0" borderId="0" xfId="0" applyNumberFormat="1" applyFont="1" applyAlignment="1">
      <alignment horizontal="right" vertical="center" wrapText="1" readingOrder="1"/>
    </xf>
    <xf numFmtId="164" fontId="58" fillId="0" borderId="0" xfId="0" applyNumberFormat="1" applyFont="1" applyAlignment="1">
      <alignment horizontal="right" vertical="center" wrapText="1" readingOrder="1"/>
    </xf>
    <xf numFmtId="164" fontId="58" fillId="0" borderId="15" xfId="0" applyNumberFormat="1" applyFont="1" applyBorder="1" applyAlignment="1">
      <alignment horizontal="right" vertical="center" wrapText="1" readingOrder="1"/>
    </xf>
    <xf numFmtId="164" fontId="58" fillId="0" borderId="2" xfId="0" applyNumberFormat="1" applyFont="1" applyBorder="1" applyAlignment="1">
      <alignment horizontal="right" vertical="center" wrapText="1" readingOrder="1"/>
    </xf>
    <xf numFmtId="3" fontId="58" fillId="0" borderId="37" xfId="0" applyNumberFormat="1" applyFont="1" applyBorder="1" applyAlignment="1">
      <alignment horizontal="right" vertical="center" wrapText="1" readingOrder="1"/>
    </xf>
    <xf numFmtId="164" fontId="57" fillId="0" borderId="4" xfId="0" applyNumberFormat="1" applyFont="1" applyBorder="1" applyAlignment="1">
      <alignment horizontal="right" vertical="center" wrapText="1" readingOrder="1"/>
    </xf>
    <xf numFmtId="3" fontId="58" fillId="0" borderId="1" xfId="0" applyNumberFormat="1" applyFont="1" applyBorder="1" applyAlignment="1">
      <alignment horizontal="right" vertical="center" wrapText="1" readingOrder="1"/>
    </xf>
    <xf numFmtId="164" fontId="58" fillId="0" borderId="14" xfId="0" applyNumberFormat="1" applyFont="1" applyBorder="1" applyAlignment="1">
      <alignment horizontal="right" vertical="center" wrapText="1" readingOrder="1"/>
    </xf>
    <xf numFmtId="164" fontId="58" fillId="0" borderId="37" xfId="0" applyNumberFormat="1" applyFont="1" applyBorder="1" applyAlignment="1">
      <alignment horizontal="right" vertical="center" wrapText="1" readingOrder="1"/>
    </xf>
    <xf numFmtId="164" fontId="58" fillId="0" borderId="17" xfId="0" applyNumberFormat="1" applyFont="1" applyBorder="1" applyAlignment="1">
      <alignment horizontal="right" vertical="center" wrapText="1" readingOrder="1"/>
    </xf>
    <xf numFmtId="1" fontId="58" fillId="0" borderId="37" xfId="0" applyNumberFormat="1" applyFont="1" applyBorder="1" applyAlignment="1">
      <alignment horizontal="right" vertical="center" wrapText="1" readingOrder="1"/>
    </xf>
    <xf numFmtId="165" fontId="58" fillId="0" borderId="16" xfId="0" applyNumberFormat="1" applyFont="1" applyBorder="1" applyAlignment="1">
      <alignment horizontal="right" vertical="center" wrapText="1" readingOrder="1"/>
    </xf>
    <xf numFmtId="166" fontId="57" fillId="0" borderId="14" xfId="0" applyNumberFormat="1" applyFont="1" applyBorder="1" applyAlignment="1">
      <alignment horizontal="right" vertical="center" wrapText="1" readingOrder="1"/>
    </xf>
    <xf numFmtId="0" fontId="57" fillId="0" borderId="15" xfId="0" applyFont="1" applyBorder="1" applyAlignment="1">
      <alignment horizontal="right" vertical="center" wrapText="1" readingOrder="1"/>
    </xf>
    <xf numFmtId="3" fontId="57" fillId="0" borderId="0" xfId="0" applyNumberFormat="1" applyFont="1" applyAlignment="1">
      <alignment horizontal="right" vertical="center" wrapText="1" readingOrder="1"/>
    </xf>
    <xf numFmtId="1" fontId="57" fillId="0" borderId="0" xfId="1" applyNumberFormat="1" applyFont="1" applyAlignment="1">
      <alignment horizontal="right" vertical="center" wrapText="1" readingOrder="1"/>
    </xf>
    <xf numFmtId="0" fontId="57" fillId="0" borderId="0" xfId="1" applyNumberFormat="1" applyFont="1" applyAlignment="1">
      <alignment horizontal="right" vertical="center" wrapText="1" readingOrder="1"/>
    </xf>
    <xf numFmtId="0" fontId="58" fillId="0" borderId="37" xfId="0" applyFont="1" applyBorder="1" applyAlignment="1">
      <alignment horizontal="right" vertical="center" wrapText="1" readingOrder="1"/>
    </xf>
    <xf numFmtId="3" fontId="58" fillId="0" borderId="16" xfId="0" applyNumberFormat="1" applyFont="1" applyBorder="1" applyAlignment="1">
      <alignment horizontal="right" vertical="center" wrapText="1" readingOrder="1"/>
    </xf>
    <xf numFmtId="1" fontId="58" fillId="0" borderId="14" xfId="0" applyNumberFormat="1" applyFont="1" applyBorder="1" applyAlignment="1">
      <alignment horizontal="right" vertical="center" wrapText="1" readingOrder="1"/>
    </xf>
    <xf numFmtId="3" fontId="58" fillId="0" borderId="14" xfId="0" applyNumberFormat="1" applyFont="1" applyBorder="1" applyAlignment="1">
      <alignment horizontal="right" vertical="center" wrapText="1" readingOrder="1"/>
    </xf>
    <xf numFmtId="3" fontId="57" fillId="0" borderId="2" xfId="0" applyNumberFormat="1" applyFont="1" applyBorder="1" applyAlignment="1">
      <alignment horizontal="right" vertical="center" wrapText="1" readingOrder="1"/>
    </xf>
    <xf numFmtId="164" fontId="58" fillId="0" borderId="25" xfId="0" applyNumberFormat="1" applyFont="1" applyBorder="1" applyAlignment="1">
      <alignment horizontal="right" vertical="center" wrapText="1" readingOrder="1"/>
    </xf>
    <xf numFmtId="166" fontId="58" fillId="0" borderId="1" xfId="0" applyNumberFormat="1" applyFont="1" applyBorder="1" applyAlignment="1">
      <alignment horizontal="right" vertical="center" wrapText="1" readingOrder="1"/>
    </xf>
    <xf numFmtId="166" fontId="57" fillId="0" borderId="2" xfId="0" applyNumberFormat="1" applyFont="1" applyBorder="1" applyAlignment="1">
      <alignment horizontal="right" vertical="center" wrapText="1" readingOrder="1"/>
    </xf>
    <xf numFmtId="166" fontId="57" fillId="5" borderId="0" xfId="0" applyNumberFormat="1" applyFont="1" applyFill="1" applyAlignment="1">
      <alignment horizontal="right" vertical="center" wrapText="1" readingOrder="1"/>
    </xf>
    <xf numFmtId="165" fontId="58" fillId="0" borderId="1" xfId="0" applyNumberFormat="1" applyFont="1" applyBorder="1" applyAlignment="1">
      <alignment horizontal="right" vertical="center" wrapText="1" readingOrder="1"/>
    </xf>
    <xf numFmtId="171" fontId="10" fillId="0" borderId="0" xfId="0" applyNumberFormat="1" applyFont="1" applyAlignment="1">
      <alignment horizontal="right" vertical="center" wrapText="1" readingOrder="1"/>
    </xf>
    <xf numFmtId="3" fontId="54" fillId="0" borderId="0" xfId="0" applyNumberFormat="1" applyFont="1" applyAlignment="1">
      <alignment horizontal="right"/>
    </xf>
    <xf numFmtId="166" fontId="56" fillId="0" borderId="29" xfId="0" applyNumberFormat="1" applyFont="1" applyBorder="1" applyAlignment="1">
      <alignment horizontal="right" vertical="center" wrapText="1" indent="1" readingOrder="1"/>
    </xf>
    <xf numFmtId="166" fontId="53" fillId="0" borderId="77" xfId="0" applyNumberFormat="1" applyFont="1" applyBorder="1" applyAlignment="1">
      <alignment horizontal="right" vertical="center" wrapText="1" readingOrder="1"/>
    </xf>
    <xf numFmtId="166" fontId="10" fillId="0" borderId="78" xfId="0" applyNumberFormat="1" applyFont="1" applyBorder="1" applyAlignment="1">
      <alignment horizontal="right" vertical="center" wrapText="1" readingOrder="1"/>
    </xf>
    <xf numFmtId="166" fontId="55" fillId="0" borderId="79" xfId="0" applyNumberFormat="1" applyFont="1" applyBorder="1" applyAlignment="1">
      <alignment horizontal="right" vertical="center" wrapText="1" readingOrder="1"/>
    </xf>
    <xf numFmtId="166" fontId="59" fillId="0" borderId="0" xfId="0" applyNumberFormat="1" applyFont="1" applyAlignment="1">
      <alignment horizontal="left" vertical="center" readingOrder="1"/>
    </xf>
    <xf numFmtId="164" fontId="50" fillId="0" borderId="37" xfId="0" applyNumberFormat="1" applyFont="1" applyBorder="1" applyAlignment="1">
      <alignment horizontal="right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24" fillId="0" borderId="25" xfId="0" applyFont="1" applyBorder="1" applyAlignment="1">
      <alignment horizontal="left" wrapText="1"/>
    </xf>
    <xf numFmtId="0" fontId="10" fillId="0" borderId="13" xfId="0" applyFont="1" applyBorder="1" applyAlignment="1">
      <alignment horizontal="center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topLeftCell="AG1" zoomScale="90" zoomScaleNormal="90" workbookViewId="0">
      <selection activeCell="AN18" sqref="AN18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hidden="1" customWidth="1" outlineLevel="1" collapsed="1"/>
    <col min="33" max="33" width="13" style="5" bestFit="1" customWidth="1" collapsed="1"/>
    <col min="34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531" t="s">
        <v>1</v>
      </c>
      <c r="D4" s="531"/>
      <c r="E4" s="531"/>
      <c r="F4" s="531"/>
      <c r="H4" s="531" t="s">
        <v>1</v>
      </c>
      <c r="I4" s="531"/>
      <c r="J4" s="531"/>
      <c r="K4" s="531"/>
      <c r="M4" s="531" t="s">
        <v>1</v>
      </c>
      <c r="N4" s="531"/>
      <c r="O4" s="531"/>
      <c r="P4" s="531"/>
      <c r="R4" s="531" t="s">
        <v>1</v>
      </c>
      <c r="S4" s="531"/>
      <c r="T4" s="531"/>
      <c r="U4" s="531"/>
      <c r="W4" s="531" t="s">
        <v>1</v>
      </c>
      <c r="X4" s="531"/>
      <c r="Y4" s="531"/>
      <c r="Z4" s="531"/>
      <c r="AB4" s="531" t="s">
        <v>1</v>
      </c>
      <c r="AC4" s="531"/>
      <c r="AD4" s="531"/>
      <c r="AE4" s="531"/>
      <c r="AG4" s="531" t="s">
        <v>1</v>
      </c>
      <c r="AH4" s="531"/>
      <c r="AI4" s="531"/>
      <c r="AJ4" s="531"/>
    </row>
    <row r="5" spans="1:39" ht="22.5" customHeight="1" thickBot="1" x14ac:dyDescent="0.35">
      <c r="B5" s="213"/>
      <c r="C5" s="527">
        <v>2019</v>
      </c>
      <c r="D5" s="528"/>
      <c r="E5" s="528"/>
      <c r="F5" s="532"/>
      <c r="G5" s="213"/>
      <c r="H5" s="524" t="s">
        <v>2</v>
      </c>
      <c r="I5" s="525"/>
      <c r="J5" s="525"/>
      <c r="K5" s="526"/>
      <c r="L5" s="213"/>
      <c r="M5" s="524" t="s">
        <v>3</v>
      </c>
      <c r="N5" s="525"/>
      <c r="O5" s="525"/>
      <c r="P5" s="526"/>
      <c r="Q5" s="214"/>
      <c r="R5" s="528" t="s">
        <v>290</v>
      </c>
      <c r="S5" s="528"/>
      <c r="T5" s="528"/>
      <c r="U5" s="529"/>
      <c r="W5" s="528" t="s">
        <v>294</v>
      </c>
      <c r="X5" s="528"/>
      <c r="Y5" s="528"/>
      <c r="Z5" s="529"/>
      <c r="AB5" s="528">
        <v>2024</v>
      </c>
      <c r="AC5" s="528"/>
      <c r="AD5" s="528"/>
      <c r="AE5" s="529"/>
      <c r="AG5" s="528">
        <v>2025</v>
      </c>
      <c r="AH5" s="528"/>
      <c r="AI5" s="528"/>
      <c r="AJ5" s="529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83">
        <v>32966</v>
      </c>
      <c r="AJ7" s="222">
        <v>33189</v>
      </c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483">
        <v>29744</v>
      </c>
      <c r="AJ8" s="224">
        <v>30818</v>
      </c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484">
        <v>107</v>
      </c>
      <c r="AJ9" s="307">
        <v>112</v>
      </c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485">
        <v>62817</v>
      </c>
      <c r="AJ10" s="234">
        <v>64119</v>
      </c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75">
        <v>13800</v>
      </c>
      <c r="AI12" s="486">
        <v>14317</v>
      </c>
      <c r="AJ12" s="222">
        <v>14851</v>
      </c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83">
        <v>16267</v>
      </c>
      <c r="AJ13" s="224">
        <v>16160</v>
      </c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483">
        <v>32208</v>
      </c>
      <c r="AJ14" s="224">
        <v>33076</v>
      </c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484">
        <v>25</v>
      </c>
      <c r="AJ15" s="307">
        <v>32</v>
      </c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485">
        <v>62817</v>
      </c>
      <c r="AJ16" s="234">
        <v>64119</v>
      </c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485">
        <v>-7618</v>
      </c>
      <c r="AJ18" s="234">
        <v>-4204</v>
      </c>
    </row>
    <row r="19" spans="1:36" ht="69.75" customHeight="1" x14ac:dyDescent="0.3">
      <c r="H19" s="432" t="s">
        <v>15</v>
      </c>
      <c r="M19" s="432" t="s">
        <v>16</v>
      </c>
      <c r="R19" s="530" t="s">
        <v>331</v>
      </c>
      <c r="S19" s="530"/>
      <c r="T19" s="530"/>
      <c r="U19" s="530"/>
      <c r="W19" s="530" t="s">
        <v>364</v>
      </c>
      <c r="X19" s="530"/>
      <c r="Y19" s="530"/>
      <c r="Z19" s="530"/>
    </row>
  </sheetData>
  <mergeCells count="16">
    <mergeCell ref="C5:F5"/>
    <mergeCell ref="H5:K5"/>
    <mergeCell ref="M5:P5"/>
    <mergeCell ref="R5:U5"/>
    <mergeCell ref="C4:F4"/>
    <mergeCell ref="H4:K4"/>
    <mergeCell ref="M4:P4"/>
    <mergeCell ref="R4:U4"/>
    <mergeCell ref="R19:U19"/>
    <mergeCell ref="W5:Z5"/>
    <mergeCell ref="W4:Z4"/>
    <mergeCell ref="W19:Z19"/>
    <mergeCell ref="AG4:AJ4"/>
    <mergeCell ref="AG5:AJ5"/>
    <mergeCell ref="AB4:AE4"/>
    <mergeCell ref="AB5:AE5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opLeftCell="AD8" zoomScale="127" zoomScaleNormal="70" workbookViewId="0">
      <selection activeCell="AQ23" sqref="AQ23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hidden="1" customWidth="1" outlineLevel="1" collapsed="1"/>
    <col min="9" max="13" width="12.7109375" style="147" hidden="1" customWidth="1" outlineLevel="1"/>
    <col min="14" max="14" width="1.7109375" style="129" hidden="1" customWidth="1" outlineLevel="1"/>
    <col min="15" max="19" width="12.7109375" style="147" hidden="1" customWidth="1" outlineLevel="1"/>
    <col min="20" max="20" width="1.7109375" style="129" hidden="1" customWidth="1" outlineLevel="1"/>
    <col min="21" max="25" width="12.7109375" style="147" hidden="1" customWidth="1" outlineLevel="1"/>
    <col min="26" max="26" width="1.7109375" hidden="1" customWidth="1" outlineLevel="1"/>
    <col min="27" max="27" width="11.42578125" customWidth="1" collapsed="1"/>
    <col min="28" max="31" width="11.42578125" customWidth="1"/>
    <col min="32" max="32" width="1.5703125" customWidth="1"/>
    <col min="33" max="33" width="12.5703125" customWidth="1"/>
    <col min="34" max="37" width="11.42578125" customWidth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527">
        <v>2019</v>
      </c>
      <c r="D3" s="528"/>
      <c r="E3" s="528"/>
      <c r="F3" s="528"/>
      <c r="G3" s="532"/>
      <c r="H3" s="130"/>
      <c r="I3" s="528">
        <v>2020</v>
      </c>
      <c r="J3" s="528"/>
      <c r="K3" s="528"/>
      <c r="L3" s="528"/>
      <c r="M3" s="532"/>
      <c r="O3" s="524">
        <v>2021</v>
      </c>
      <c r="P3" s="525"/>
      <c r="Q3" s="525"/>
      <c r="R3" s="525"/>
      <c r="S3" s="526"/>
      <c r="U3" s="524">
        <v>2022</v>
      </c>
      <c r="V3" s="525"/>
      <c r="W3" s="525"/>
      <c r="X3" s="525"/>
      <c r="Y3" s="526"/>
      <c r="AA3" s="524">
        <v>2023</v>
      </c>
      <c r="AB3" s="525"/>
      <c r="AC3" s="525"/>
      <c r="AD3" s="525"/>
      <c r="AE3" s="526"/>
      <c r="AG3" s="524">
        <v>2024</v>
      </c>
      <c r="AH3" s="525"/>
      <c r="AI3" s="525"/>
      <c r="AJ3" s="525"/>
      <c r="AK3" s="526"/>
      <c r="AM3" s="524">
        <v>2025</v>
      </c>
      <c r="AN3" s="525"/>
      <c r="AO3" s="525"/>
      <c r="AP3" s="525"/>
      <c r="AQ3" s="526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487">
        <v>14987</v>
      </c>
      <c r="AP5" s="257">
        <v>15020</v>
      </c>
      <c r="AQ5" s="258">
        <v>56877</v>
      </c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488">
        <v>1018</v>
      </c>
      <c r="AP6" s="263">
        <v>841</v>
      </c>
      <c r="AQ6" s="264">
        <v>2655</v>
      </c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89">
        <v>-24</v>
      </c>
      <c r="AP7" s="193">
        <v>-23</v>
      </c>
      <c r="AQ7" s="32">
        <v>-100</v>
      </c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490">
        <v>994</v>
      </c>
      <c r="AP8" s="263">
        <v>818</v>
      </c>
      <c r="AQ8" s="264">
        <v>2555</v>
      </c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489">
        <v>-96</v>
      </c>
      <c r="AP9" s="193">
        <v>-73</v>
      </c>
      <c r="AQ9" s="32">
        <v>-224</v>
      </c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491">
        <v>898</v>
      </c>
      <c r="AP10" s="271">
        <v>745</v>
      </c>
      <c r="AQ10" s="272">
        <v>2331</v>
      </c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5">
        <v>-286</v>
      </c>
      <c r="AG11" s="463">
        <v>-38</v>
      </c>
      <c r="AH11" s="469">
        <v>-53</v>
      </c>
      <c r="AI11" s="469">
        <v>-59</v>
      </c>
      <c r="AJ11" s="469">
        <v>-37</v>
      </c>
      <c r="AK11" s="455">
        <v>-187</v>
      </c>
      <c r="AM11" s="269">
        <v>-49</v>
      </c>
      <c r="AN11" s="193">
        <v>-51</v>
      </c>
      <c r="AO11" s="489">
        <v>-75</v>
      </c>
      <c r="AP11" s="193">
        <v>-37</v>
      </c>
      <c r="AQ11" s="32">
        <v>-212</v>
      </c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489">
        <v>-30</v>
      </c>
      <c r="AP12" s="193">
        <v>-36</v>
      </c>
      <c r="AQ12" s="32">
        <v>-126</v>
      </c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5">
        <v>-51</v>
      </c>
      <c r="AG13" s="463">
        <v>-11</v>
      </c>
      <c r="AH13" s="469">
        <v>-33</v>
      </c>
      <c r="AI13" s="469">
        <v>-16</v>
      </c>
      <c r="AJ13" s="469">
        <v>-37</v>
      </c>
      <c r="AK13" s="455">
        <v>-97</v>
      </c>
      <c r="AM13" s="269">
        <v>-19</v>
      </c>
      <c r="AN13" s="193">
        <v>-10</v>
      </c>
      <c r="AO13" s="489">
        <v>-11</v>
      </c>
      <c r="AP13" s="193">
        <v>-32</v>
      </c>
      <c r="AQ13" s="32">
        <v>-72</v>
      </c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489">
        <v>-246</v>
      </c>
      <c r="AP14" s="193">
        <v>-141</v>
      </c>
      <c r="AQ14" s="32">
        <v>-655</v>
      </c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489">
        <v>2</v>
      </c>
      <c r="AP15" s="193">
        <v>8</v>
      </c>
      <c r="AQ15" s="32">
        <v>6</v>
      </c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491">
        <v>538</v>
      </c>
      <c r="AP16" s="271">
        <v>507</v>
      </c>
      <c r="AQ16" s="272">
        <v>1272</v>
      </c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489">
        <v>-36</v>
      </c>
      <c r="AP17" s="193">
        <v>-44</v>
      </c>
      <c r="AQ17" s="32">
        <v>-134</v>
      </c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492">
        <v>502</v>
      </c>
      <c r="AP18" s="281">
        <v>463</v>
      </c>
      <c r="AQ18" s="272">
        <v>1138</v>
      </c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308" t="s">
        <v>418</v>
      </c>
      <c r="AP20" s="288" t="s">
        <v>428</v>
      </c>
      <c r="AQ20" s="290" t="s">
        <v>429</v>
      </c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4" t="s">
        <v>400</v>
      </c>
      <c r="AN22" s="288" t="s">
        <v>413</v>
      </c>
      <c r="AO22" s="308" t="s">
        <v>419</v>
      </c>
      <c r="AP22" s="288" t="s">
        <v>428</v>
      </c>
      <c r="AQ22" s="290" t="s">
        <v>430</v>
      </c>
    </row>
    <row r="25" spans="1:43" x14ac:dyDescent="0.3">
      <c r="AE25" s="456" t="s">
        <v>406</v>
      </c>
      <c r="AF25" s="456"/>
      <c r="AG25" s="456"/>
      <c r="AH25" s="456"/>
      <c r="AI25" s="456"/>
      <c r="AJ25" s="456"/>
      <c r="AK25" s="456"/>
      <c r="AL25" s="456"/>
      <c r="AM25" s="456"/>
      <c r="AN25" s="456"/>
    </row>
    <row r="26" spans="1:43" x14ac:dyDescent="0.3">
      <c r="AD26" s="436"/>
      <c r="AE26" s="456" t="s">
        <v>407</v>
      </c>
      <c r="AF26" s="456"/>
      <c r="AG26" s="456"/>
      <c r="AH26" s="456"/>
      <c r="AI26" s="456"/>
      <c r="AJ26" s="456"/>
      <c r="AK26" s="456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32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S30"/>
  <sheetViews>
    <sheetView showGridLines="0" topLeftCell="AC1" zoomScale="135" zoomScaleNormal="70" workbookViewId="0">
      <selection activeCell="AT4" sqref="AT4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customWidth="1" collapsed="1"/>
    <col min="28" max="31" width="11.42578125" customWidth="1"/>
    <col min="32" max="32" width="1.5703125" customWidth="1"/>
    <col min="33" max="37" width="11.42578125" customWidth="1"/>
    <col min="38" max="38" width="2.42578125" customWidth="1"/>
  </cols>
  <sheetData>
    <row r="1" spans="1:45" x14ac:dyDescent="0.3">
      <c r="A1" s="7" t="s">
        <v>388</v>
      </c>
    </row>
    <row r="2" spans="1:45" ht="19.5" thickBot="1" x14ac:dyDescent="0.35">
      <c r="A2" s="80" t="s">
        <v>57</v>
      </c>
    </row>
    <row r="3" spans="1:45" ht="19.5" thickBot="1" x14ac:dyDescent="0.35">
      <c r="C3" s="527">
        <v>2019</v>
      </c>
      <c r="D3" s="528"/>
      <c r="E3" s="528"/>
      <c r="F3" s="528"/>
      <c r="G3" s="532"/>
      <c r="I3" s="524">
        <v>2020</v>
      </c>
      <c r="J3" s="525"/>
      <c r="K3" s="525"/>
      <c r="L3" s="525"/>
      <c r="M3" s="526"/>
      <c r="O3" s="524">
        <v>2021</v>
      </c>
      <c r="P3" s="525"/>
      <c r="Q3" s="525"/>
      <c r="R3" s="525"/>
      <c r="S3" s="526"/>
      <c r="U3" s="524">
        <v>2022</v>
      </c>
      <c r="V3" s="525"/>
      <c r="W3" s="525"/>
      <c r="X3" s="525"/>
      <c r="Y3" s="526"/>
      <c r="AA3" s="524">
        <v>2023</v>
      </c>
      <c r="AB3" s="525"/>
      <c r="AC3" s="525"/>
      <c r="AD3" s="525"/>
      <c r="AE3" s="526"/>
      <c r="AG3" s="524">
        <v>2024</v>
      </c>
      <c r="AH3" s="525"/>
      <c r="AI3" s="525"/>
      <c r="AJ3" s="525"/>
      <c r="AK3" s="526"/>
      <c r="AM3" s="524">
        <v>2025</v>
      </c>
      <c r="AN3" s="525"/>
      <c r="AO3" s="525"/>
      <c r="AP3" s="525"/>
      <c r="AQ3" s="526"/>
    </row>
    <row r="4" spans="1:45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5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72">
        <v>591</v>
      </c>
      <c r="AH5" s="473">
        <v>1320</v>
      </c>
      <c r="AI5" s="473">
        <v>1574</v>
      </c>
      <c r="AJ5" s="473">
        <v>1585</v>
      </c>
      <c r="AK5" s="158">
        <v>5070</v>
      </c>
      <c r="AM5" s="157">
        <v>682</v>
      </c>
      <c r="AN5" s="164">
        <v>1476</v>
      </c>
      <c r="AO5" s="164">
        <v>1658</v>
      </c>
      <c r="AP5" s="164">
        <f>AP9+AP6+AP7+AP8</f>
        <v>1355</v>
      </c>
      <c r="AQ5" s="158">
        <f>SUM(AM5:AP5)</f>
        <v>5171</v>
      </c>
      <c r="AS5" s="344"/>
    </row>
    <row r="6" spans="1:45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0">
        <v>55</v>
      </c>
      <c r="AE6" s="457">
        <v>286</v>
      </c>
      <c r="AG6" s="463">
        <v>38</v>
      </c>
      <c r="AH6" s="469">
        <v>53</v>
      </c>
      <c r="AI6" s="469">
        <v>59</v>
      </c>
      <c r="AJ6" s="469">
        <v>37</v>
      </c>
      <c r="AK6" s="32">
        <v>187</v>
      </c>
      <c r="AM6" s="269">
        <v>49</v>
      </c>
      <c r="AN6" s="193">
        <v>51</v>
      </c>
      <c r="AO6" s="193">
        <v>75</v>
      </c>
      <c r="AP6" s="23">
        <v>37</v>
      </c>
      <c r="AQ6" s="32">
        <f t="shared" ref="AQ6:AQ8" si="0">SUM(AM6:AP6)</f>
        <v>212</v>
      </c>
    </row>
    <row r="7" spans="1:45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>
        <v>30</v>
      </c>
      <c r="AP7" s="23">
        <v>36</v>
      </c>
      <c r="AQ7" s="32">
        <f t="shared" si="0"/>
        <v>126</v>
      </c>
    </row>
    <row r="8" spans="1:45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>
        <v>122</v>
      </c>
      <c r="AP8" s="23">
        <v>258</v>
      </c>
      <c r="AQ8" s="32">
        <f t="shared" si="0"/>
        <v>653</v>
      </c>
    </row>
    <row r="9" spans="1:45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71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76">
        <v>1200</v>
      </c>
      <c r="AO9" s="183">
        <v>1431</v>
      </c>
      <c r="AP9" s="447">
        <v>1024</v>
      </c>
      <c r="AQ9" s="264">
        <f>SUM(AM9:AP9)</f>
        <v>4180</v>
      </c>
    </row>
    <row r="10" spans="1:45" ht="21" customHeight="1" x14ac:dyDescent="0.3">
      <c r="A10" s="461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58">
        <v>498</v>
      </c>
      <c r="AI10" s="458">
        <v>464</v>
      </c>
      <c r="AJ10" s="193">
        <v>707</v>
      </c>
      <c r="AK10" s="22">
        <v>2302</v>
      </c>
      <c r="AM10" s="269">
        <v>500</v>
      </c>
      <c r="AN10" s="458">
        <v>489</v>
      </c>
      <c r="AO10" s="489">
        <v>511</v>
      </c>
      <c r="AP10" s="193">
        <v>417</v>
      </c>
      <c r="AQ10" s="22">
        <f>SUM(AM10:AP10)</f>
        <v>1917</v>
      </c>
    </row>
    <row r="11" spans="1:45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489">
        <v>177</v>
      </c>
      <c r="AP11" s="193">
        <v>-19</v>
      </c>
      <c r="AQ11" s="32">
        <f>SUM(AM11:AP11)</f>
        <v>455</v>
      </c>
    </row>
    <row r="12" spans="1:45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493">
        <v>743</v>
      </c>
      <c r="AP12" s="45">
        <v>626</v>
      </c>
      <c r="AQ12" s="296">
        <v>1808</v>
      </c>
    </row>
    <row r="13" spans="1:45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5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477">
        <v>-1125</v>
      </c>
      <c r="AO14" s="494">
        <v>180</v>
      </c>
      <c r="AP14" s="299">
        <v>2503</v>
      </c>
      <c r="AQ14" s="301">
        <v>954</v>
      </c>
    </row>
    <row r="15" spans="1:45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5" x14ac:dyDescent="0.3">
      <c r="Y16" s="303"/>
      <c r="AH16" s="462"/>
      <c r="AI16" s="462"/>
      <c r="AJ16" s="522"/>
      <c r="AK16" s="462"/>
      <c r="AL16" s="462"/>
      <c r="AN16" s="462"/>
      <c r="AO16" s="462"/>
      <c r="AP16" s="462"/>
      <c r="AQ16" s="462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56" t="s">
        <v>406</v>
      </c>
      <c r="AE19" s="456"/>
      <c r="AF19" s="456"/>
      <c r="AG19" s="456"/>
      <c r="AH19" s="456"/>
      <c r="AI19" s="456"/>
      <c r="AJ19" s="456"/>
      <c r="AK19" s="456"/>
      <c r="AL19" s="456"/>
      <c r="AM19" s="456"/>
    </row>
    <row r="20" spans="1:40" x14ac:dyDescent="0.3">
      <c r="U20" s="268"/>
      <c r="W20" s="268"/>
      <c r="AD20" s="456" t="s">
        <v>407</v>
      </c>
      <c r="AE20" s="456"/>
      <c r="AF20" s="456"/>
      <c r="AG20" s="456"/>
      <c r="AH20" s="456"/>
      <c r="AI20" s="456"/>
      <c r="AJ20" s="456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32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topLeftCell="AE12" zoomScale="146" zoomScaleNormal="70" workbookViewId="0">
      <selection activeCell="AT6" sqref="AT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hidden="1" customWidth="1" outlineLevel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11.42578125" customWidth="1" collapsed="1"/>
    <col min="28" max="28" width="12.140625" customWidth="1"/>
    <col min="29" max="29" width="12.85546875" customWidth="1"/>
    <col min="30" max="31" width="11.42578125" customWidth="1"/>
    <col min="32" max="32" width="1.5703125" customWidth="1"/>
    <col min="33" max="33" width="11.42578125" customWidth="1"/>
    <col min="34" max="34" width="12.140625" customWidth="1"/>
    <col min="35" max="35" width="12.85546875" customWidth="1"/>
    <col min="36" max="37" width="11.42578125" customWidth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>
        <v>5039</v>
      </c>
      <c r="AP6" s="56">
        <f>AP7+AP8</f>
        <v>4091</v>
      </c>
      <c r="AQ6" s="18">
        <v>16020</v>
      </c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>
        <v>1795</v>
      </c>
      <c r="AP7" s="21">
        <v>1743</v>
      </c>
      <c r="AQ7" s="22">
        <v>6597</v>
      </c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>
        <v>3244</v>
      </c>
      <c r="AP8" s="312">
        <v>2348</v>
      </c>
      <c r="AQ8" s="26">
        <v>9423</v>
      </c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5">
        <v>433</v>
      </c>
      <c r="AP9" s="31">
        <v>269</v>
      </c>
      <c r="AQ9" s="354">
        <v>586</v>
      </c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74" t="s">
        <v>156</v>
      </c>
      <c r="AO10" s="411" t="s">
        <v>329</v>
      </c>
      <c r="AP10" s="401" t="s">
        <v>421</v>
      </c>
      <c r="AQ10" s="38" t="s">
        <v>153</v>
      </c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>
        <v>432</v>
      </c>
      <c r="AP11" s="35">
        <v>267</v>
      </c>
      <c r="AQ11" s="136">
        <v>579</v>
      </c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74" t="s">
        <v>156</v>
      </c>
      <c r="AO12" s="37" t="s">
        <v>329</v>
      </c>
      <c r="AP12" s="37" t="s">
        <v>422</v>
      </c>
      <c r="AQ12" s="38" t="s">
        <v>332</v>
      </c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5">
        <v>402</v>
      </c>
      <c r="AP13" s="49">
        <v>255</v>
      </c>
      <c r="AQ13" s="47">
        <v>537</v>
      </c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>
        <v>-27</v>
      </c>
      <c r="AP15" s="49">
        <v>-114</v>
      </c>
      <c r="AQ15" s="50">
        <v>-229</v>
      </c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>
        <v>438</v>
      </c>
      <c r="AP17" s="46">
        <v>181</v>
      </c>
      <c r="AQ17" s="47">
        <v>437</v>
      </c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533">
        <v>2019</v>
      </c>
      <c r="D21" s="534"/>
      <c r="E21" s="534"/>
      <c r="F21" s="535"/>
      <c r="G21" s="147"/>
      <c r="H21" s="147"/>
      <c r="I21" s="533">
        <v>2020</v>
      </c>
      <c r="J21" s="534"/>
      <c r="K21" s="534"/>
      <c r="L21" s="535"/>
      <c r="M21" s="147"/>
      <c r="N21" s="147"/>
      <c r="O21" s="533">
        <v>2021</v>
      </c>
      <c r="P21" s="534"/>
      <c r="Q21" s="534"/>
      <c r="R21" s="535"/>
      <c r="U21" s="533">
        <v>2022</v>
      </c>
      <c r="V21" s="534"/>
      <c r="W21" s="534"/>
      <c r="X21" s="535"/>
      <c r="AA21" s="533">
        <v>2023</v>
      </c>
      <c r="AB21" s="534"/>
      <c r="AC21" s="534"/>
      <c r="AD21" s="535"/>
      <c r="AG21" s="533">
        <v>2024</v>
      </c>
      <c r="AH21" s="534"/>
      <c r="AI21" s="534"/>
      <c r="AJ21" s="535"/>
      <c r="AM21" s="533">
        <v>2025</v>
      </c>
      <c r="AN21" s="534"/>
      <c r="AO21" s="534"/>
      <c r="AP21" s="535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>
        <v>14198</v>
      </c>
      <c r="AP23" s="148">
        <v>13685</v>
      </c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>
        <v>3457</v>
      </c>
      <c r="AP24" s="149">
        <v>3468</v>
      </c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>
        <v>10741</v>
      </c>
      <c r="AP25" s="150">
        <v>10217</v>
      </c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AM4:AQ4"/>
    <mergeCell ref="AM21:AP21"/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opLeftCell="AC17" zoomScale="153" zoomScaleNormal="70" workbookViewId="0">
      <selection activeCell="AS31" sqref="AS3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hidden="1" customWidth="1" outlineLevel="1" collapsed="1"/>
    <col min="9" max="9" width="11.5703125" style="76" hidden="1" customWidth="1" outlineLevel="1" collapsed="1"/>
    <col min="10" max="10" width="13.140625" style="76" hidden="1" customWidth="1" outlineLevel="1"/>
    <col min="11" max="11" width="11.7109375" style="76" hidden="1" customWidth="1" outlineLevel="1"/>
    <col min="12" max="12" width="13.140625" style="76" hidden="1" customWidth="1" outlineLevel="1"/>
    <col min="13" max="13" width="13.28515625" style="76" hidden="1" customWidth="1" outlineLevel="1"/>
    <col min="14" max="14" width="1.7109375" style="76" hidden="1" customWidth="1" outlineLevel="1"/>
    <col min="15" max="17" width="12.28515625" style="76" hidden="1" customWidth="1" outlineLevel="1"/>
    <col min="18" max="18" width="13.140625" style="76" hidden="1" customWidth="1" outlineLevel="1"/>
    <col min="19" max="19" width="13.28515625" style="76" hidden="1" customWidth="1" outlineLevel="1"/>
    <col min="20" max="20" width="1.7109375" style="76" hidden="1" customWidth="1" outlineLevel="1"/>
    <col min="21" max="25" width="11.5703125" style="76" hidden="1" customWidth="1" outlineLevel="1"/>
    <col min="26" max="26" width="1.85546875" hidden="1" customWidth="1" outlineLevel="1"/>
    <col min="27" max="27" width="11.42578125" customWidth="1" collapsed="1"/>
    <col min="28" max="28" width="12.140625" customWidth="1"/>
    <col min="29" max="31" width="11.42578125" customWidth="1"/>
    <col min="32" max="32" width="2" customWidth="1"/>
    <col min="33" max="37" width="11.42578125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527" t="s">
        <v>293</v>
      </c>
      <c r="D4" s="528"/>
      <c r="E4" s="528"/>
      <c r="F4" s="528"/>
      <c r="G4" s="532"/>
      <c r="I4" s="524" t="s">
        <v>292</v>
      </c>
      <c r="J4" s="525"/>
      <c r="K4" s="525"/>
      <c r="L4" s="525"/>
      <c r="M4" s="526"/>
      <c r="O4" s="524" t="s">
        <v>291</v>
      </c>
      <c r="P4" s="525"/>
      <c r="Q4" s="525"/>
      <c r="R4" s="525"/>
      <c r="S4" s="526"/>
      <c r="U4" s="524" t="s">
        <v>290</v>
      </c>
      <c r="V4" s="525"/>
      <c r="W4" s="525"/>
      <c r="X4" s="525"/>
      <c r="Y4" s="526"/>
      <c r="AA4" s="524" t="s">
        <v>294</v>
      </c>
      <c r="AB4" s="525"/>
      <c r="AC4" s="525"/>
      <c r="AD4" s="525"/>
      <c r="AE4" s="526"/>
      <c r="AG4" s="524" t="s">
        <v>345</v>
      </c>
      <c r="AH4" s="525"/>
      <c r="AI4" s="525"/>
      <c r="AJ4" s="525"/>
      <c r="AK4" s="526"/>
      <c r="AM4" s="524" t="s">
        <v>394</v>
      </c>
      <c r="AN4" s="525"/>
      <c r="AO4" s="525"/>
      <c r="AP4" s="525"/>
      <c r="AQ4" s="526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515">
        <v>2692</v>
      </c>
      <c r="AP6" s="17">
        <v>2721</v>
      </c>
      <c r="AQ6" s="18">
        <v>10618</v>
      </c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482">
        <v>1061</v>
      </c>
      <c r="AP7" s="21">
        <v>1108</v>
      </c>
      <c r="AQ7" s="22">
        <v>4172</v>
      </c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482">
        <v>1631</v>
      </c>
      <c r="AP8" s="21">
        <v>1613</v>
      </c>
      <c r="AQ8" s="26">
        <v>6446</v>
      </c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496">
        <v>114</v>
      </c>
      <c r="AP9" s="31">
        <v>112</v>
      </c>
      <c r="AQ9" s="354">
        <v>376</v>
      </c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11" t="s">
        <v>313</v>
      </c>
      <c r="AP10" s="401" t="s">
        <v>320</v>
      </c>
      <c r="AQ10" s="38" t="s">
        <v>77</v>
      </c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496">
        <v>113</v>
      </c>
      <c r="AP11" s="31">
        <v>112</v>
      </c>
      <c r="AQ11" s="354">
        <v>374</v>
      </c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37" t="s">
        <v>313</v>
      </c>
      <c r="AP12" s="401" t="s">
        <v>320</v>
      </c>
      <c r="AQ12" s="38" t="s">
        <v>77</v>
      </c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97">
        <v>88</v>
      </c>
      <c r="AP13" s="46">
        <v>66</v>
      </c>
      <c r="AQ13" s="47">
        <v>300</v>
      </c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97">
        <v>-17</v>
      </c>
      <c r="AP15" s="45">
        <v>-38</v>
      </c>
      <c r="AQ15" s="47">
        <v>-75</v>
      </c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98">
        <v>110</v>
      </c>
      <c r="AP17" s="46">
        <v>54</v>
      </c>
      <c r="AQ17" s="47">
        <v>341</v>
      </c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527" t="s">
        <v>293</v>
      </c>
      <c r="D20" s="528"/>
      <c r="E20" s="528"/>
      <c r="F20" s="528"/>
      <c r="G20" s="532"/>
      <c r="I20" s="524" t="s">
        <v>292</v>
      </c>
      <c r="J20" s="525"/>
      <c r="K20" s="525"/>
      <c r="L20" s="525"/>
      <c r="M20" s="526"/>
      <c r="O20" s="524" t="s">
        <v>291</v>
      </c>
      <c r="P20" s="525"/>
      <c r="Q20" s="525"/>
      <c r="R20" s="525"/>
      <c r="S20" s="526"/>
      <c r="U20" s="536" t="s">
        <v>290</v>
      </c>
      <c r="V20" s="537"/>
      <c r="W20" s="537"/>
      <c r="X20" s="537"/>
      <c r="Y20" s="538"/>
      <c r="AA20" s="536" t="s">
        <v>294</v>
      </c>
      <c r="AB20" s="537"/>
      <c r="AC20" s="537"/>
      <c r="AD20" s="537"/>
      <c r="AE20" s="538"/>
      <c r="AG20" s="536" t="s">
        <v>345</v>
      </c>
      <c r="AH20" s="537"/>
      <c r="AI20" s="537"/>
      <c r="AJ20" s="537"/>
      <c r="AK20" s="538"/>
      <c r="AM20" s="536" t="s">
        <v>394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>
        <v>2651</v>
      </c>
      <c r="AP22" s="337">
        <v>3347</v>
      </c>
      <c r="AQ22" s="18">
        <v>10121</v>
      </c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333">
        <v>1063</v>
      </c>
      <c r="AP23" s="516">
        <v>1500</v>
      </c>
      <c r="AQ23" s="22">
        <v>4424</v>
      </c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>
        <v>1588</v>
      </c>
      <c r="AP24" s="61">
        <v>1847</v>
      </c>
      <c r="AQ24" s="63">
        <v>5697</v>
      </c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533" t="s">
        <v>293</v>
      </c>
      <c r="D26" s="534"/>
      <c r="E26" s="534"/>
      <c r="F26" s="535"/>
      <c r="H26" s="93"/>
      <c r="I26" s="539" t="s">
        <v>292</v>
      </c>
      <c r="J26" s="539"/>
      <c r="K26" s="539"/>
      <c r="L26" s="540"/>
      <c r="O26" s="533" t="s">
        <v>291</v>
      </c>
      <c r="P26" s="534"/>
      <c r="Q26" s="534"/>
      <c r="R26" s="535"/>
      <c r="U26" s="533" t="s">
        <v>290</v>
      </c>
      <c r="V26" s="534"/>
      <c r="W26" s="534"/>
      <c r="X26" s="535"/>
      <c r="AA26" s="533" t="s">
        <v>294</v>
      </c>
      <c r="AB26" s="534"/>
      <c r="AC26" s="534"/>
      <c r="AD26" s="535"/>
      <c r="AE26" s="76"/>
      <c r="AG26" s="533" t="s">
        <v>345</v>
      </c>
      <c r="AH26" s="534"/>
      <c r="AI26" s="534"/>
      <c r="AJ26" s="535"/>
      <c r="AK26" s="76"/>
      <c r="AM26" s="533" t="s">
        <v>394</v>
      </c>
      <c r="AN26" s="534"/>
      <c r="AO26" s="534"/>
      <c r="AP26" s="535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 t="s">
        <v>408</v>
      </c>
      <c r="AP28" s="67" t="s">
        <v>399</v>
      </c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 t="s">
        <v>321</v>
      </c>
      <c r="AP31" s="71" t="s">
        <v>423</v>
      </c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 t="s">
        <v>367</v>
      </c>
      <c r="AP32" s="71" t="s">
        <v>359</v>
      </c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 t="s">
        <v>133</v>
      </c>
      <c r="AP33" s="71" t="s">
        <v>424</v>
      </c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 t="s">
        <v>112</v>
      </c>
      <c r="AP34" s="74" t="s">
        <v>142</v>
      </c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topLeftCell="AG9" zoomScale="113" zoomScaleNormal="70" workbookViewId="0">
      <selection activeCell="AU11" sqref="AU11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495">
        <v>349</v>
      </c>
      <c r="AJ6" s="369">
        <v>488</v>
      </c>
      <c r="AK6" s="18">
        <v>1451</v>
      </c>
      <c r="AM6" s="368">
        <v>289</v>
      </c>
      <c r="AN6" s="364">
        <v>359</v>
      </c>
      <c r="AO6" s="495">
        <v>256</v>
      </c>
      <c r="AP6" s="369">
        <v>484</v>
      </c>
      <c r="AQ6" s="18">
        <v>1388</v>
      </c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324</v>
      </c>
      <c r="AO7" s="23">
        <v>256</v>
      </c>
      <c r="AP7" s="23">
        <v>481</v>
      </c>
      <c r="AQ7" s="22">
        <v>1348</v>
      </c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35</v>
      </c>
      <c r="AO8" s="27">
        <v>0</v>
      </c>
      <c r="AP8" s="27">
        <v>3</v>
      </c>
      <c r="AQ8" s="370">
        <v>40</v>
      </c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496">
        <v>-13</v>
      </c>
      <c r="AJ9" s="35">
        <v>-2</v>
      </c>
      <c r="AK9" s="354">
        <v>-51</v>
      </c>
      <c r="AM9" s="265">
        <v>-7</v>
      </c>
      <c r="AN9" s="35">
        <v>-1</v>
      </c>
      <c r="AO9" s="496">
        <v>18</v>
      </c>
      <c r="AP9" s="35">
        <v>10</v>
      </c>
      <c r="AQ9" s="354">
        <v>20</v>
      </c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44" t="s">
        <v>351</v>
      </c>
      <c r="AH10" s="411" t="s">
        <v>360</v>
      </c>
      <c r="AI10" s="479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79" t="s">
        <v>416</v>
      </c>
      <c r="AP10" s="401" t="s">
        <v>178</v>
      </c>
      <c r="AQ10" s="38" t="s">
        <v>79</v>
      </c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496">
        <v>-13</v>
      </c>
      <c r="AJ11" s="35">
        <v>-2</v>
      </c>
      <c r="AK11" s="134">
        <v>-51</v>
      </c>
      <c r="AM11" s="161">
        <v>-7</v>
      </c>
      <c r="AN11" s="35">
        <v>-1</v>
      </c>
      <c r="AO11" s="496">
        <v>18</v>
      </c>
      <c r="AP11" s="35">
        <v>10</v>
      </c>
      <c r="AQ11" s="134">
        <v>20</v>
      </c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37" t="s">
        <v>370</v>
      </c>
      <c r="AJ12" s="401" t="s">
        <v>378</v>
      </c>
      <c r="AK12" s="38" t="s">
        <v>379</v>
      </c>
      <c r="AM12" s="39" t="s">
        <v>414</v>
      </c>
      <c r="AN12" s="401" t="s">
        <v>415</v>
      </c>
      <c r="AO12" s="37" t="s">
        <v>416</v>
      </c>
      <c r="AP12" s="401" t="s">
        <v>178</v>
      </c>
      <c r="AQ12" s="38" t="s">
        <v>79</v>
      </c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97">
        <v>-17</v>
      </c>
      <c r="AJ13" s="45">
        <v>-6</v>
      </c>
      <c r="AK13" s="47">
        <v>-82</v>
      </c>
      <c r="AM13" s="51">
        <v>-7</v>
      </c>
      <c r="AN13" s="45">
        <v>-1</v>
      </c>
      <c r="AO13" s="497">
        <v>18</v>
      </c>
      <c r="AP13" s="45">
        <v>10</v>
      </c>
      <c r="AQ13" s="47">
        <v>20</v>
      </c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53">
        <v>-1</v>
      </c>
      <c r="AI15" s="499">
        <f>0</f>
        <v>0</v>
      </c>
      <c r="AJ15" s="454">
        <v>0</v>
      </c>
      <c r="AK15" s="50">
        <v>-1</v>
      </c>
      <c r="AM15" s="439">
        <v>0</v>
      </c>
      <c r="AN15" s="453">
        <v>0</v>
      </c>
      <c r="AO15" s="499">
        <v>0</v>
      </c>
      <c r="AP15" s="523">
        <v>-1</v>
      </c>
      <c r="AQ15" s="50">
        <v>-1</v>
      </c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53">
        <v>-28</v>
      </c>
      <c r="AI17" s="498">
        <v>-18</v>
      </c>
      <c r="AJ17" s="46">
        <v>25</v>
      </c>
      <c r="AK17" s="50">
        <v>-50</v>
      </c>
      <c r="AM17" s="51">
        <v>-9</v>
      </c>
      <c r="AN17" s="453">
        <v>0</v>
      </c>
      <c r="AO17" s="498">
        <v>-37</v>
      </c>
      <c r="AP17" s="46">
        <v>17</v>
      </c>
      <c r="AQ17" s="50">
        <v>-29</v>
      </c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44">
        <v>2019</v>
      </c>
      <c r="D20" s="545"/>
      <c r="E20" s="545"/>
      <c r="F20" s="545"/>
      <c r="G20" s="546"/>
      <c r="H20" s="82"/>
      <c r="I20" s="524">
        <v>2020</v>
      </c>
      <c r="J20" s="525"/>
      <c r="K20" s="525"/>
      <c r="L20" s="525"/>
      <c r="M20" s="526"/>
      <c r="N20" s="82"/>
      <c r="O20" s="524">
        <v>2021</v>
      </c>
      <c r="P20" s="525"/>
      <c r="Q20" s="525"/>
      <c r="R20" s="525"/>
      <c r="S20" s="526"/>
      <c r="T20" s="82"/>
      <c r="U20" s="536">
        <v>2022</v>
      </c>
      <c r="V20" s="537"/>
      <c r="W20" s="537"/>
      <c r="X20" s="537"/>
      <c r="Y20" s="538"/>
      <c r="AA20" s="536">
        <v>2023</v>
      </c>
      <c r="AB20" s="537"/>
      <c r="AC20" s="537"/>
      <c r="AD20" s="537"/>
      <c r="AE20" s="538"/>
      <c r="AG20" s="536">
        <v>2024</v>
      </c>
      <c r="AH20" s="537"/>
      <c r="AI20" s="537"/>
      <c r="AJ20" s="537"/>
      <c r="AK20" s="538"/>
      <c r="AM20" s="536">
        <v>2025</v>
      </c>
      <c r="AN20" s="537"/>
      <c r="AO20" s="537"/>
      <c r="AP20" s="537"/>
      <c r="AQ20" s="538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495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495">
        <v>251</v>
      </c>
      <c r="AP22" s="369">
        <v>457</v>
      </c>
      <c r="AQ22" s="18">
        <v>1407</v>
      </c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50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503">
        <v>248</v>
      </c>
      <c r="AP23" s="23">
        <v>436</v>
      </c>
      <c r="AQ23" s="22">
        <v>1348</v>
      </c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510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510">
        <v>3</v>
      </c>
      <c r="AP24" s="379">
        <v>21</v>
      </c>
      <c r="AQ24" s="378">
        <v>59</v>
      </c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41">
        <v>2019</v>
      </c>
      <c r="D26" s="542"/>
      <c r="E26" s="542"/>
      <c r="F26" s="543"/>
      <c r="G26" s="82"/>
      <c r="H26" s="89"/>
      <c r="I26" s="539">
        <v>2020</v>
      </c>
      <c r="J26" s="539"/>
      <c r="K26" s="539"/>
      <c r="L26" s="540"/>
      <c r="M26" s="82"/>
      <c r="N26" s="82"/>
      <c r="O26" s="533">
        <v>2021</v>
      </c>
      <c r="P26" s="534"/>
      <c r="Q26" s="534"/>
      <c r="R26" s="535"/>
      <c r="S26" s="82"/>
      <c r="T26" s="82"/>
      <c r="U26" s="533">
        <v>2022</v>
      </c>
      <c r="V26" s="534"/>
      <c r="W26" s="534"/>
      <c r="X26" s="535"/>
      <c r="Y26" s="82"/>
      <c r="AA26" s="533">
        <v>2023</v>
      </c>
      <c r="AB26" s="534"/>
      <c r="AC26" s="534"/>
      <c r="AD26" s="535"/>
      <c r="AE26" s="82"/>
      <c r="AG26" s="533">
        <v>2024</v>
      </c>
      <c r="AH26" s="534"/>
      <c r="AI26" s="534"/>
      <c r="AJ26" s="535"/>
      <c r="AK26" s="82"/>
      <c r="AM26" s="533">
        <v>2025</v>
      </c>
      <c r="AN26" s="534"/>
      <c r="AO26" s="534"/>
      <c r="AP26" s="535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64">
        <v>1010</v>
      </c>
      <c r="AI28" s="511">
        <v>1005</v>
      </c>
      <c r="AJ28" s="459">
        <v>923</v>
      </c>
      <c r="AK28" s="82"/>
      <c r="AM28" s="442">
        <v>860</v>
      </c>
      <c r="AN28" s="364">
        <v>794</v>
      </c>
      <c r="AO28" s="511">
        <v>723</v>
      </c>
      <c r="AP28" s="459">
        <v>779</v>
      </c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503">
        <v>970</v>
      </c>
      <c r="AJ29" s="440">
        <v>887</v>
      </c>
      <c r="AK29" s="82"/>
      <c r="AM29" s="269">
        <v>825</v>
      </c>
      <c r="AN29" s="23">
        <v>794</v>
      </c>
      <c r="AO29" s="503">
        <v>723</v>
      </c>
      <c r="AP29" s="440">
        <v>779</v>
      </c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510">
        <v>35</v>
      </c>
      <c r="AJ30" s="441">
        <v>36</v>
      </c>
      <c r="AK30" s="82"/>
      <c r="AM30" s="386">
        <v>35</v>
      </c>
      <c r="AN30" s="379">
        <v>0</v>
      </c>
      <c r="AO30" s="510">
        <v>0</v>
      </c>
      <c r="AP30" s="441">
        <v>0</v>
      </c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  <mergeCell ref="AG20:AK20"/>
    <mergeCell ref="AG26:AJ26"/>
    <mergeCell ref="AA4:AE4"/>
    <mergeCell ref="AA20:AE20"/>
    <mergeCell ref="AA26:AD26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topLeftCell="B4" zoomScale="130" zoomScaleNormal="130" workbookViewId="0">
      <selection activeCell="AA12" sqref="AA12"/>
    </sheetView>
  </sheetViews>
  <sheetFormatPr baseColWidth="10" defaultRowHeight="15" outlineLevelCol="1" x14ac:dyDescent="0.25"/>
  <cols>
    <col min="1" max="1" width="51.140625" bestFit="1" customWidth="1"/>
    <col min="2" max="2" width="2.42578125" customWidth="1"/>
    <col min="3" max="7" width="11.42578125" hidden="1" customWidth="1" outlineLevel="1"/>
    <col min="8" max="8" width="2" hidden="1" customWidth="1" outlineLevel="1"/>
    <col min="9" max="9" width="11.42578125" customWidth="1" collapsed="1"/>
    <col min="10" max="13" width="11.42578125" customWidth="1"/>
    <col min="14" max="14" width="2.140625" customWidth="1"/>
    <col min="15" max="19" width="11.42578125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527" t="s">
        <v>290</v>
      </c>
      <c r="D4" s="528"/>
      <c r="E4" s="528"/>
      <c r="F4" s="528"/>
      <c r="G4" s="529"/>
      <c r="H4" s="129"/>
      <c r="I4" s="524" t="s">
        <v>294</v>
      </c>
      <c r="J4" s="525"/>
      <c r="K4" s="525"/>
      <c r="L4" s="525"/>
      <c r="M4" s="526"/>
      <c r="N4" s="129"/>
      <c r="O4" s="524" t="s">
        <v>345</v>
      </c>
      <c r="P4" s="525"/>
      <c r="Q4" s="525"/>
      <c r="R4" s="525"/>
      <c r="S4" s="526"/>
      <c r="U4" s="524" t="s">
        <v>394</v>
      </c>
      <c r="V4" s="525"/>
      <c r="W4" s="525"/>
      <c r="X4" s="525"/>
      <c r="Y4" s="526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517"/>
      <c r="U6" s="519">
        <v>4606</v>
      </c>
      <c r="V6" s="56">
        <v>4625</v>
      </c>
      <c r="W6" s="512">
        <v>4535</v>
      </c>
      <c r="X6" s="56">
        <f>+X7+X8</f>
        <v>4933</v>
      </c>
      <c r="Y6" s="18">
        <f>+SUM(U6:X6)</f>
        <v>18699</v>
      </c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520">
        <v>1536</v>
      </c>
      <c r="V7" s="21">
        <v>1576</v>
      </c>
      <c r="W7" s="482">
        <v>1604</v>
      </c>
      <c r="X7" s="21">
        <v>1742</v>
      </c>
      <c r="Y7" s="22">
        <v>6458</v>
      </c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518"/>
      <c r="U8" s="521">
        <v>3070</v>
      </c>
      <c r="V8" s="312">
        <v>3049</v>
      </c>
      <c r="W8" s="481">
        <v>2931</v>
      </c>
      <c r="X8" s="312">
        <v>3191</v>
      </c>
      <c r="Y8" s="26">
        <v>12241</v>
      </c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496">
        <v>201</v>
      </c>
      <c r="X9" s="31">
        <v>255</v>
      </c>
      <c r="Y9" s="354">
        <v>820</v>
      </c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11" t="s">
        <v>78</v>
      </c>
      <c r="X10" s="414" t="s">
        <v>152</v>
      </c>
      <c r="Y10" s="38" t="s">
        <v>78</v>
      </c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496">
        <v>201</v>
      </c>
      <c r="X11" s="35">
        <v>255</v>
      </c>
      <c r="Y11" s="134">
        <v>820</v>
      </c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37" t="s">
        <v>78</v>
      </c>
      <c r="X12" s="401" t="s">
        <v>152</v>
      </c>
      <c r="Y12" s="412" t="s">
        <v>78</v>
      </c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497">
        <v>189</v>
      </c>
      <c r="X13" s="49">
        <v>240</v>
      </c>
      <c r="Y13" s="47">
        <v>760</v>
      </c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497">
        <v>-46</v>
      </c>
      <c r="X15" s="49">
        <v>-64</v>
      </c>
      <c r="Y15" s="50">
        <v>-169</v>
      </c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65">
        <v>149</v>
      </c>
      <c r="V17" s="42">
        <v>139</v>
      </c>
      <c r="W17" s="498">
        <v>149</v>
      </c>
      <c r="X17" s="46">
        <v>143</v>
      </c>
      <c r="Y17" s="47">
        <v>580</v>
      </c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533" t="s">
        <v>306</v>
      </c>
      <c r="D21" s="534"/>
      <c r="E21" s="534"/>
      <c r="F21" s="535"/>
      <c r="G21" s="147"/>
      <c r="H21" s="147"/>
      <c r="I21" s="533">
        <v>2023</v>
      </c>
      <c r="J21" s="534"/>
      <c r="K21" s="534"/>
      <c r="L21" s="535"/>
      <c r="M21" s="147"/>
      <c r="N21" s="147"/>
      <c r="O21" s="533">
        <v>2024</v>
      </c>
      <c r="P21" s="534"/>
      <c r="Q21" s="534"/>
      <c r="R21" s="535"/>
      <c r="S21" s="147"/>
      <c r="U21" s="533">
        <v>2025</v>
      </c>
      <c r="V21" s="534"/>
      <c r="W21" s="534"/>
      <c r="X21" s="535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12">
        <v>25755</v>
      </c>
      <c r="X23" s="148">
        <v>25425</v>
      </c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482">
        <v>8490</v>
      </c>
      <c r="X24" s="149">
        <v>8409</v>
      </c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513">
        <v>17265</v>
      </c>
      <c r="X25" s="150">
        <v>17016</v>
      </c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topLeftCell="AB14" zoomScale="104" zoomScaleNormal="70" workbookViewId="0">
      <selection activeCell="AS11" sqref="AS1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hidden="1" customWidth="1" outlineLevel="1"/>
    <col min="9" max="13" width="12.5703125" style="147" hidden="1" customWidth="1" outlineLevel="1"/>
    <col min="14" max="14" width="1.7109375" style="147" hidden="1" customWidth="1" outlineLevel="1"/>
    <col min="15" max="19" width="12.5703125" style="147" hidden="1" customWidth="1" outlineLevel="1"/>
    <col min="20" max="20" width="1.7109375" style="147" hidden="1" customWidth="1" outlineLevel="1"/>
    <col min="21" max="21" width="14.7109375" style="147" hidden="1" customWidth="1" outlineLevel="1"/>
    <col min="22" max="25" width="12.5703125" style="147" hidden="1" customWidth="1" outlineLevel="1"/>
    <col min="26" max="26" width="1.7109375" hidden="1" customWidth="1" outlineLevel="1"/>
    <col min="27" max="27" width="15.28515625" style="147" customWidth="1" collapsed="1"/>
    <col min="28" max="31" width="12.5703125" style="147" customWidth="1"/>
    <col min="32" max="32" width="2" customWidth="1" collapsed="1"/>
    <col min="33" max="33" width="11.42578125" customWidth="1"/>
    <col min="34" max="34" width="12.140625" customWidth="1"/>
    <col min="35" max="35" width="12.85546875" customWidth="1"/>
    <col min="36" max="37" width="11.42578125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527">
        <v>2019</v>
      </c>
      <c r="D4" s="528"/>
      <c r="E4" s="528"/>
      <c r="F4" s="528"/>
      <c r="G4" s="529"/>
      <c r="H4" s="119"/>
      <c r="I4" s="525">
        <v>2020</v>
      </c>
      <c r="J4" s="525"/>
      <c r="K4" s="525"/>
      <c r="L4" s="525"/>
      <c r="M4" s="526"/>
      <c r="N4" s="119"/>
      <c r="O4" s="525">
        <v>2021</v>
      </c>
      <c r="P4" s="525"/>
      <c r="Q4" s="525"/>
      <c r="R4" s="525"/>
      <c r="S4" s="526"/>
      <c r="T4" s="119"/>
      <c r="U4" s="525">
        <v>2022</v>
      </c>
      <c r="V4" s="525"/>
      <c r="W4" s="525"/>
      <c r="X4" s="525"/>
      <c r="Y4" s="526"/>
      <c r="AA4" s="525">
        <v>2023</v>
      </c>
      <c r="AB4" s="525"/>
      <c r="AC4" s="525"/>
      <c r="AD4" s="525"/>
      <c r="AE4" s="526"/>
      <c r="AG4" s="525">
        <v>2024</v>
      </c>
      <c r="AH4" s="525"/>
      <c r="AI4" s="525"/>
      <c r="AJ4" s="525"/>
      <c r="AK4" s="526"/>
      <c r="AM4" s="525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500">
        <v>2027</v>
      </c>
      <c r="AP6" s="164">
        <v>2161</v>
      </c>
      <c r="AQ6" s="156">
        <f>+SUM(AM6:AP6)</f>
        <v>8098</v>
      </c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501">
        <v>1613</v>
      </c>
      <c r="AP7" s="165">
        <v>1627</v>
      </c>
      <c r="AQ7" s="166">
        <v>6442</v>
      </c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0">
        <v>1013</v>
      </c>
      <c r="AK8" s="166">
        <v>3886</v>
      </c>
      <c r="AM8" s="58">
        <v>992.84000836090081</v>
      </c>
      <c r="AN8" s="23">
        <v>980.14928716523696</v>
      </c>
      <c r="AO8" s="23">
        <v>990.41642117130073</v>
      </c>
      <c r="AP8" s="23">
        <v>980.36885311902722</v>
      </c>
      <c r="AQ8" s="166">
        <f>SUM(AM8:AP8)</f>
        <v>3943.7745698164658</v>
      </c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611.57892543390244</v>
      </c>
      <c r="AN9" s="23">
        <v>617.28668118369615</v>
      </c>
      <c r="AO9" s="23">
        <v>622.81311633353164</v>
      </c>
      <c r="AP9" s="23">
        <v>646.17946753610192</v>
      </c>
      <c r="AQ9" s="166">
        <f>SUM(AM9:AP9)</f>
        <v>2497.8581904872322</v>
      </c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0">
        <v>1613</v>
      </c>
      <c r="AK10" s="166">
        <v>6236</v>
      </c>
      <c r="AM10" s="59">
        <v>1615</v>
      </c>
      <c r="AN10" s="21">
        <v>1608</v>
      </c>
      <c r="AO10" s="482">
        <v>1628</v>
      </c>
      <c r="AP10" s="460">
        <v>1641</v>
      </c>
      <c r="AQ10" s="166">
        <v>6492</v>
      </c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502">
        <v>414</v>
      </c>
      <c r="AP11" s="27">
        <v>534</v>
      </c>
      <c r="AQ11" s="353">
        <v>1656</v>
      </c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503">
        <v>549</v>
      </c>
      <c r="AP12" s="23">
        <v>537</v>
      </c>
      <c r="AQ12" s="166">
        <v>2042</v>
      </c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 t="s">
        <v>341</v>
      </c>
      <c r="AP13" s="40" t="s">
        <v>383</v>
      </c>
      <c r="AQ13" s="170" t="s">
        <v>427</v>
      </c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504">
        <v>203</v>
      </c>
      <c r="AP14" s="425">
        <v>165</v>
      </c>
      <c r="AQ14" s="174">
        <v>674</v>
      </c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505">
        <v>195</v>
      </c>
      <c r="AP15" s="176">
        <v>156</v>
      </c>
      <c r="AQ15" s="174">
        <v>639</v>
      </c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506">
        <v>181</v>
      </c>
      <c r="AP16" s="145">
        <v>176</v>
      </c>
      <c r="AQ16" s="179">
        <v>648</v>
      </c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97">
        <v>-330</v>
      </c>
      <c r="AP18" s="45">
        <v>-444</v>
      </c>
      <c r="AQ18" s="181">
        <v>-1480</v>
      </c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97">
        <v>-331</v>
      </c>
      <c r="AP19" s="45">
        <v>-89</v>
      </c>
      <c r="AQ19" s="181">
        <v>-1087</v>
      </c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97">
        <v>100</v>
      </c>
      <c r="AP21" s="45">
        <v>312</v>
      </c>
      <c r="AQ21" s="47">
        <v>621</v>
      </c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47">
        <v>2019</v>
      </c>
      <c r="D24" s="548"/>
      <c r="E24" s="548"/>
      <c r="F24" s="549"/>
      <c r="G24" s="129"/>
      <c r="H24" s="119"/>
      <c r="I24" s="551">
        <v>2020</v>
      </c>
      <c r="J24" s="551"/>
      <c r="K24" s="551"/>
      <c r="L24" s="552"/>
      <c r="M24" s="129"/>
      <c r="N24" s="119"/>
      <c r="O24" s="548">
        <v>2021</v>
      </c>
      <c r="P24" s="548"/>
      <c r="Q24" s="548"/>
      <c r="R24" s="549"/>
      <c r="S24" s="129"/>
      <c r="T24" s="129"/>
      <c r="U24" s="547">
        <v>2022</v>
      </c>
      <c r="V24" s="548"/>
      <c r="W24" s="548"/>
      <c r="X24" s="549"/>
      <c r="AA24" s="547">
        <v>2023</v>
      </c>
      <c r="AB24" s="548"/>
      <c r="AC24" s="548"/>
      <c r="AD24" s="549"/>
      <c r="AG24" s="547">
        <v>2024</v>
      </c>
      <c r="AH24" s="548"/>
      <c r="AI24" s="548"/>
      <c r="AJ24" s="549"/>
      <c r="AK24" s="147"/>
      <c r="AM24" s="547">
        <v>2025</v>
      </c>
      <c r="AN24" s="548"/>
      <c r="AO24" s="548"/>
      <c r="AP24" s="549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488">
        <v>27031</v>
      </c>
      <c r="AP26" s="185">
        <v>27148.452000000001</v>
      </c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>
        <v>18566</v>
      </c>
      <c r="AP27" s="185">
        <v>18644.609</v>
      </c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488">
        <v>18506</v>
      </c>
      <c r="AP28" s="185">
        <v>18592.032999999999</v>
      </c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66"/>
      <c r="AN29" s="418"/>
      <c r="AO29" s="418"/>
      <c r="AP29" s="467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 t="s">
        <v>417</v>
      </c>
      <c r="AP30" s="190" t="s">
        <v>417</v>
      </c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68"/>
      <c r="J31" s="468"/>
      <c r="K31" s="468"/>
      <c r="L31" s="467"/>
      <c r="M31" s="191"/>
      <c r="N31" s="192"/>
      <c r="O31" s="468"/>
      <c r="P31" s="468"/>
      <c r="Q31" s="468"/>
      <c r="R31" s="467"/>
      <c r="U31" s="417"/>
      <c r="V31" s="418"/>
      <c r="W31" s="418"/>
      <c r="X31" s="467"/>
      <c r="AA31" s="417"/>
      <c r="AB31" s="418"/>
      <c r="AC31" s="418"/>
      <c r="AD31" s="467"/>
      <c r="AG31" s="417"/>
      <c r="AH31" s="418"/>
      <c r="AI31" s="418"/>
      <c r="AJ31" s="467"/>
      <c r="AK31" s="147"/>
      <c r="AM31" s="72" t="s">
        <v>399</v>
      </c>
      <c r="AN31" s="70" t="s">
        <v>410</v>
      </c>
      <c r="AO31" s="70" t="s">
        <v>410</v>
      </c>
      <c r="AP31" s="190" t="s">
        <v>410</v>
      </c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66"/>
      <c r="AN32" s="418"/>
      <c r="AO32" s="418"/>
      <c r="AP32" s="467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66"/>
      <c r="AN33" s="418"/>
      <c r="AO33" s="418"/>
      <c r="AP33" s="467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514">
        <v>5348</v>
      </c>
      <c r="AP34" s="149">
        <v>5431.5339999999997</v>
      </c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482">
        <v>4554</v>
      </c>
      <c r="AP35" s="149">
        <v>4692.8</v>
      </c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66"/>
      <c r="AN36" s="418"/>
      <c r="AO36" s="418"/>
      <c r="AP36" s="467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 t="s">
        <v>385</v>
      </c>
      <c r="AP37" s="197" t="s">
        <v>431</v>
      </c>
      <c r="AQ37" s="147"/>
    </row>
    <row r="38" spans="1:43" ht="15" customHeight="1" x14ac:dyDescent="0.3"/>
    <row r="39" spans="1:43" ht="31.5" customHeight="1" x14ac:dyDescent="0.3">
      <c r="A39" s="550" t="s">
        <v>266</v>
      </c>
      <c r="B39" s="550"/>
      <c r="C39" s="550"/>
      <c r="D39" s="550"/>
      <c r="E39" s="550"/>
      <c r="F39" s="550"/>
    </row>
    <row r="40" spans="1:43" ht="33.75" customHeight="1" x14ac:dyDescent="0.3">
      <c r="A40" s="550" t="s">
        <v>267</v>
      </c>
      <c r="B40" s="550"/>
      <c r="C40" s="550"/>
      <c r="D40" s="550"/>
      <c r="E40" s="550"/>
      <c r="F40" s="550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50" t="s">
        <v>268</v>
      </c>
      <c r="B41" s="550"/>
      <c r="C41" s="550"/>
      <c r="D41" s="550"/>
      <c r="E41" s="550"/>
      <c r="F41" s="550"/>
    </row>
    <row r="42" spans="1:43" ht="36" customHeight="1" x14ac:dyDescent="0.3">
      <c r="A42" s="550" t="s">
        <v>269</v>
      </c>
      <c r="B42" s="550"/>
      <c r="C42" s="550"/>
      <c r="D42" s="550"/>
      <c r="E42" s="550"/>
      <c r="F42" s="550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50" t="s">
        <v>270</v>
      </c>
      <c r="B43" s="550"/>
      <c r="C43" s="550"/>
      <c r="D43" s="550"/>
      <c r="E43" s="550"/>
      <c r="F43" s="550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24:AJ24"/>
    <mergeCell ref="A41:F41"/>
    <mergeCell ref="A42:F42"/>
    <mergeCell ref="AM4:AQ4"/>
    <mergeCell ref="AM24:AP24"/>
    <mergeCell ref="AG4:AK4"/>
  </mergeCells>
  <pageMargins left="0" right="0" top="0" bottom="0" header="0" footer="0"/>
  <pageSetup paperSize="9" scale="61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tabSelected="1" topLeftCell="AC1" zoomScale="112" zoomScaleNormal="70" workbookViewId="0">
      <selection activeCell="AT13" sqref="AT13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hidden="1" customWidth="1" outlineLevel="1"/>
    <col min="9" max="13" width="12.5703125" style="129" hidden="1" customWidth="1" outlineLevel="1"/>
    <col min="14" max="14" width="1.7109375" style="129" hidden="1" customWidth="1" outlineLevel="1"/>
    <col min="15" max="19" width="12.5703125" style="129" hidden="1" customWidth="1" outlineLevel="1"/>
    <col min="20" max="20" width="1.7109375" style="129" hidden="1" customWidth="1" outlineLevel="1"/>
    <col min="21" max="25" width="12.5703125" style="129" hidden="1" customWidth="1" outlineLevel="1"/>
    <col min="26" max="26" width="1.85546875" hidden="1" customWidth="1" outlineLevel="1"/>
    <col min="27" max="27" width="11.42578125" customWidth="1" collapsed="1"/>
    <col min="28" max="31" width="11.42578125" customWidth="1"/>
    <col min="32" max="32" width="2.140625" customWidth="1"/>
    <col min="33" max="37" width="11.42578125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527">
        <v>2019</v>
      </c>
      <c r="D4" s="528"/>
      <c r="E4" s="528"/>
      <c r="F4" s="528"/>
      <c r="G4" s="529"/>
      <c r="I4" s="524">
        <v>2020</v>
      </c>
      <c r="J4" s="525"/>
      <c r="K4" s="525"/>
      <c r="L4" s="525"/>
      <c r="M4" s="526"/>
      <c r="O4" s="524">
        <v>2021</v>
      </c>
      <c r="P4" s="525"/>
      <c r="Q4" s="525"/>
      <c r="R4" s="525"/>
      <c r="S4" s="526"/>
      <c r="U4" s="524">
        <v>2022</v>
      </c>
      <c r="V4" s="525"/>
      <c r="W4" s="525"/>
      <c r="X4" s="525"/>
      <c r="Y4" s="526"/>
      <c r="AA4" s="524">
        <v>2023</v>
      </c>
      <c r="AB4" s="525"/>
      <c r="AC4" s="525"/>
      <c r="AD4" s="525"/>
      <c r="AE4" s="526"/>
      <c r="AG4" s="524">
        <v>2024</v>
      </c>
      <c r="AH4" s="525"/>
      <c r="AI4" s="525"/>
      <c r="AJ4" s="525"/>
      <c r="AK4" s="526"/>
      <c r="AM4" s="524">
        <v>2025</v>
      </c>
      <c r="AN4" s="525"/>
      <c r="AO4" s="525"/>
      <c r="AP4" s="525"/>
      <c r="AQ4" s="526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507">
        <v>495</v>
      </c>
      <c r="AP6" s="155">
        <v>699</v>
      </c>
      <c r="AQ6" s="158">
        <v>2297</v>
      </c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88</v>
      </c>
      <c r="AO7" s="508">
        <v>60</v>
      </c>
      <c r="AP7" s="430">
        <v>61</v>
      </c>
      <c r="AQ7" s="354">
        <v>252</v>
      </c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80" t="s">
        <v>382</v>
      </c>
      <c r="AP8" s="401" t="s">
        <v>323</v>
      </c>
      <c r="AQ8" s="388" t="s">
        <v>425</v>
      </c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509">
        <v>58</v>
      </c>
      <c r="AP9" s="35">
        <v>60</v>
      </c>
      <c r="AQ9" s="438">
        <v>242</v>
      </c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78" t="s">
        <v>420</v>
      </c>
      <c r="AP10" s="37" t="s">
        <v>329</v>
      </c>
      <c r="AQ10" s="38" t="s">
        <v>426</v>
      </c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3">
        <v>63</v>
      </c>
      <c r="AJ11" s="45">
        <v>93</v>
      </c>
      <c r="AK11" s="47">
        <v>271</v>
      </c>
      <c r="AM11" s="51">
        <v>36</v>
      </c>
      <c r="AN11" s="46">
        <v>83</v>
      </c>
      <c r="AO11" s="499">
        <v>56.100000000000023</v>
      </c>
      <c r="AP11" s="45">
        <v>57.899999999999977</v>
      </c>
      <c r="AQ11" s="47">
        <v>233</v>
      </c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498">
        <v>-87</v>
      </c>
      <c r="AP13" s="49">
        <v>-113</v>
      </c>
      <c r="AQ13" s="50">
        <v>-350</v>
      </c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98">
        <v>-1</v>
      </c>
      <c r="AP15" s="46">
        <v>0</v>
      </c>
      <c r="AQ15" s="47">
        <v>85</v>
      </c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0dad575bf69a07975531c09a02ed40e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919b4261e9fc93afb3e99204b82f2a0a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7C46E-BC0C-4BAB-976B-B35A57E05154}">
  <ds:schemaRefs>
    <ds:schemaRef ds:uri="f09e36fe-0624-4e4b-8461-1231124da609"/>
    <ds:schemaRef ds:uri="708ca52e-6817-4fad-b414-08a80170cb46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83C85-FC25-48EC-9E56-6365A568D694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2025-11-03T09:05:47Z</cp:lastPrinted>
  <dcterms:created xsi:type="dcterms:W3CDTF">2022-04-05T07:42:05Z</dcterms:created>
  <dcterms:modified xsi:type="dcterms:W3CDTF">2026-02-23T16:16:37Z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