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24226"/>
  <mc:AlternateContent xmlns:mc="http://schemas.openxmlformats.org/markup-compatibility/2006">
    <mc:Choice Requires="x15">
      <x15ac:absPath xmlns:x15ac="http://schemas.microsoft.com/office/spreadsheetml/2010/11/ac" url="https://eopbouygues.sharepoint.com/sites/GED-RI/Resultats/T4 2018/support/Docs Strat/"/>
    </mc:Choice>
  </mc:AlternateContent>
  <xr:revisionPtr revIDLastSave="190" documentId="10_ncr:100000_{E85A044B-F7EA-4D7A-9D2E-3A88D37D1299}" xr6:coauthVersionLast="36" xr6:coauthVersionMax="36" xr10:uidLastSave="{51D436FD-E1BD-40EA-9733-A68FC5DBECF9}"/>
  <bookViews>
    <workbookView xWindow="120" yWindow="135" windowWidth="18735" windowHeight="10170" tabRatio="843" activeTab="2" xr2:uid="{00000000-000D-0000-FFFF-FFFF00000000}"/>
  </bookViews>
  <sheets>
    <sheet name="Group balance sheet" sheetId="2" r:id="rId1"/>
    <sheet name="Group income statement" sheetId="10" r:id="rId2"/>
    <sheet name="Group free cash flow" sheetId="12" r:id="rId3"/>
    <sheet name="Bouygues Construction" sheetId="4" r:id="rId4"/>
    <sheet name="Bouygues Immobilier" sheetId="5" r:id="rId5"/>
    <sheet name="Colas" sheetId="6" r:id="rId6"/>
    <sheet name="TF1" sheetId="8" r:id="rId7"/>
    <sheet name="Bouygues Telecom" sheetId="7" r:id="rId8"/>
  </sheets>
  <externalReferences>
    <externalReference r:id="rId9"/>
  </externalReferences>
  <definedNames>
    <definedName name="BASE">'[1]BASE 16 08 2017'!$A$2:$Z$200</definedName>
    <definedName name="CODE">'[1]BASE 16 08 2017'!$A$2:$A$200</definedName>
    <definedName name="PERIODE">'[1]BASE 16 08 2017'!$A$2:$Z$2</definedName>
    <definedName name="_xlnm.Print_Area" localSheetId="3">'Bouygues Construction'!$A$1:$CX$46</definedName>
    <definedName name="_xlnm.Print_Area" localSheetId="4">'Bouygues Immobilier'!$A$1:$CX$41</definedName>
    <definedName name="_xlnm.Print_Area" localSheetId="7">'Bouygues Telecom'!$A$1:$CX$46</definedName>
    <definedName name="_xlnm.Print_Area" localSheetId="5">Colas!$A$1:$CX$40</definedName>
    <definedName name="_xlnm.Print_Area" localSheetId="0">'Group balance sheet'!$A$1:$CH$32</definedName>
    <definedName name="_xlnm.Print_Area" localSheetId="2">'Group free cash flow'!$A$1:$CX$30</definedName>
    <definedName name="_xlnm.Print_Area" localSheetId="1">'Group income statement'!$A$1:$CX$67</definedName>
    <definedName name="_xlnm.Print_Area" localSheetId="6">'TF1'!$A$1:$CX$22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X15" i="8" l="1"/>
  <c r="CW15" i="8"/>
  <c r="CX15" i="6" l="1"/>
  <c r="CW15" i="6"/>
  <c r="CX15" i="5" l="1"/>
  <c r="CW15" i="5"/>
  <c r="CX15" i="4"/>
  <c r="CW15" i="4"/>
  <c r="CW22" i="12" l="1"/>
  <c r="CW19" i="12"/>
  <c r="CW17" i="12"/>
  <c r="CW15" i="12"/>
  <c r="CW13" i="12"/>
  <c r="CW11" i="12"/>
  <c r="CV15" i="6" l="1"/>
  <c r="CV15" i="5"/>
  <c r="CV15" i="8" l="1"/>
  <c r="CV15" i="4" l="1"/>
  <c r="CU15" i="8" l="1"/>
  <c r="CU15" i="6"/>
  <c r="CU15" i="5"/>
  <c r="CU15" i="4"/>
  <c r="CR17" i="7" l="1"/>
  <c r="CR15" i="7"/>
  <c r="CR13" i="7"/>
  <c r="CR11" i="7"/>
  <c r="CT15" i="8" l="1"/>
  <c r="CT15" i="6"/>
  <c r="CT15" i="5"/>
  <c r="CT15" i="4" l="1"/>
  <c r="CH19" i="12" l="1"/>
  <c r="CQ19" i="12" l="1"/>
  <c r="CQ17" i="12"/>
  <c r="CQ15" i="12"/>
  <c r="CQ13" i="12"/>
  <c r="CQ11" i="12"/>
  <c r="CQ65" i="10"/>
  <c r="CQ63" i="10"/>
  <c r="CQ59" i="10"/>
  <c r="CQ57" i="10"/>
  <c r="CQ55" i="10"/>
  <c r="CQ53" i="10"/>
  <c r="CQ51" i="10"/>
  <c r="CQ48" i="10"/>
  <c r="CQ47" i="10"/>
  <c r="CQ45" i="10"/>
  <c r="CQ43" i="10"/>
  <c r="CQ41" i="10"/>
  <c r="CQ39" i="10"/>
  <c r="CQ37" i="10"/>
  <c r="CQ35" i="10"/>
  <c r="CQ33" i="10"/>
  <c r="CQ31" i="10"/>
  <c r="CQ29" i="10"/>
  <c r="CQ27" i="10"/>
  <c r="CQ25" i="10"/>
  <c r="CQ23" i="10"/>
  <c r="CQ21" i="10"/>
  <c r="CQ19" i="10"/>
  <c r="CQ17" i="10"/>
  <c r="CQ15" i="10"/>
  <c r="CQ13" i="10"/>
  <c r="CQ11" i="10"/>
  <c r="CQ32" i="4"/>
  <c r="CQ30" i="4"/>
  <c r="CQ28" i="4"/>
  <c r="CQ17" i="4"/>
  <c r="CR15" i="4"/>
  <c r="CP15" i="4"/>
  <c r="CO15" i="4"/>
  <c r="CN15" i="4"/>
  <c r="CQ13" i="4"/>
  <c r="CQ11" i="4"/>
  <c r="CR15" i="5"/>
  <c r="CP15" i="5"/>
  <c r="CO15" i="5"/>
  <c r="CN15" i="5"/>
  <c r="CQ13" i="5"/>
  <c r="CQ11" i="5"/>
  <c r="CQ17" i="6"/>
  <c r="CR15" i="6"/>
  <c r="CP15" i="6"/>
  <c r="CO15" i="6"/>
  <c r="CN15" i="6"/>
  <c r="CQ13" i="6"/>
  <c r="CQ11" i="6"/>
  <c r="CR15" i="8"/>
  <c r="CP15" i="8"/>
  <c r="CO15" i="8"/>
  <c r="CN15" i="8"/>
  <c r="CQ13" i="8"/>
  <c r="CQ11" i="8"/>
  <c r="CQ15" i="4" l="1"/>
  <c r="CQ15" i="6"/>
  <c r="CQ15" i="5"/>
  <c r="CQ15" i="8"/>
  <c r="CK19" i="7"/>
  <c r="CK17" i="7"/>
  <c r="CK15" i="7"/>
  <c r="CK11" i="7"/>
  <c r="CK17" i="8"/>
  <c r="CK13" i="8"/>
  <c r="CK11" i="8"/>
  <c r="CK15" i="8" l="1"/>
  <c r="CL15" i="8"/>
  <c r="CK17" i="6" l="1"/>
  <c r="CK13" i="6"/>
  <c r="CK11" i="6"/>
  <c r="CL15" i="6"/>
  <c r="CK17" i="5"/>
  <c r="CK13" i="5"/>
  <c r="CK11" i="5"/>
  <c r="CL15" i="5"/>
  <c r="CK32" i="5"/>
  <c r="CK30" i="5"/>
  <c r="CK28" i="5"/>
  <c r="CK17" i="4"/>
  <c r="CK13" i="4"/>
  <c r="CK11" i="4"/>
  <c r="CK15" i="4" s="1"/>
  <c r="CL15" i="4"/>
  <c r="CK32" i="4"/>
  <c r="CK30" i="4"/>
  <c r="CK28" i="4"/>
  <c r="CK22" i="12"/>
  <c r="CK19" i="12"/>
  <c r="CK17" i="12"/>
  <c r="CK15" i="12"/>
  <c r="CK13" i="12"/>
  <c r="CK11" i="12"/>
  <c r="CK15" i="5" l="1"/>
  <c r="CK15" i="6"/>
  <c r="CK65" i="10"/>
  <c r="CK63" i="10"/>
  <c r="CK59" i="10" l="1"/>
  <c r="CK57" i="10"/>
  <c r="CK55" i="10"/>
  <c r="CK53" i="10"/>
  <c r="CK51" i="10"/>
  <c r="CK48" i="10"/>
  <c r="CK47" i="10"/>
  <c r="CK45" i="10"/>
  <c r="CK43" i="10"/>
  <c r="CK41" i="10"/>
  <c r="CK39" i="10"/>
  <c r="CK37" i="10"/>
  <c r="CK35" i="10"/>
  <c r="CK33" i="10"/>
  <c r="CK31" i="10"/>
  <c r="CK29" i="10"/>
  <c r="CK27" i="10"/>
  <c r="CK25" i="10"/>
  <c r="CK23" i="10"/>
  <c r="CK21" i="10"/>
  <c r="CK19" i="10"/>
  <c r="CK17" i="10"/>
  <c r="CK15" i="10"/>
  <c r="CK13" i="10"/>
  <c r="CK11" i="10"/>
  <c r="CJ15" i="8" l="1"/>
  <c r="CJ15" i="6" l="1"/>
  <c r="CJ15" i="5" l="1"/>
  <c r="CJ37" i="4" l="1"/>
  <c r="CJ15" i="4"/>
  <c r="CI37" i="4" l="1"/>
  <c r="CI15" i="8" l="1"/>
  <c r="CI15" i="6"/>
  <c r="CI15" i="5"/>
  <c r="CI15" i="4"/>
  <c r="CH15" i="5" l="1"/>
  <c r="CH15" i="4"/>
  <c r="CH15" i="6" l="1"/>
  <c r="CH15" i="8"/>
  <c r="BZ59" i="10" l="1"/>
  <c r="CF57" i="10" l="1"/>
  <c r="CF55" i="10"/>
  <c r="CF53" i="10"/>
  <c r="CF48" i="10"/>
  <c r="CF47" i="10"/>
  <c r="CF45" i="10"/>
  <c r="CF39" i="10"/>
  <c r="CF37" i="10"/>
  <c r="CF27" i="10" l="1"/>
  <c r="CF25" i="10"/>
  <c r="CF23" i="10"/>
  <c r="CF21" i="10"/>
  <c r="CF19" i="10"/>
  <c r="CF17" i="10"/>
  <c r="CF15" i="10"/>
  <c r="CF13" i="10"/>
  <c r="CF59" i="10"/>
  <c r="CF51" i="10"/>
  <c r="CF43" i="10"/>
  <c r="CF41" i="10"/>
  <c r="CF35" i="10"/>
  <c r="CF31" i="10"/>
  <c r="CF11" i="10"/>
  <c r="CF11" i="12" l="1"/>
  <c r="CF19" i="7" l="1"/>
  <c r="CF15" i="7"/>
  <c r="CF13" i="7"/>
  <c r="CF11" i="7"/>
  <c r="CF17" i="7"/>
  <c r="CF17" i="8"/>
  <c r="CF13" i="8"/>
  <c r="CF11" i="8"/>
  <c r="CE15" i="8"/>
  <c r="CF15" i="8" l="1"/>
  <c r="CF17" i="6"/>
  <c r="CF13" i="6"/>
  <c r="CF11" i="6"/>
  <c r="CE15" i="6"/>
  <c r="CF15" i="6" l="1"/>
  <c r="CF32" i="4"/>
  <c r="CF30" i="4"/>
  <c r="CF28" i="4"/>
  <c r="CF17" i="4"/>
  <c r="CF13" i="4"/>
  <c r="CF11" i="4"/>
  <c r="CE15" i="4"/>
  <c r="CF17" i="5"/>
  <c r="CF13" i="5"/>
  <c r="CF11" i="5"/>
  <c r="CE15" i="5"/>
  <c r="CF32" i="5"/>
  <c r="CF30" i="5"/>
  <c r="CF28" i="5"/>
  <c r="CF15" i="4" l="1"/>
  <c r="CF15" i="5"/>
  <c r="CD15" i="8"/>
  <c r="CD15" i="6"/>
  <c r="CD15" i="5"/>
  <c r="CD15" i="4"/>
  <c r="CC15" i="5" l="1"/>
  <c r="CC15" i="4"/>
  <c r="CC15" i="6"/>
  <c r="CC15" i="8"/>
  <c r="CC33" i="10" l="1"/>
  <c r="CC29" i="10"/>
  <c r="CB29" i="10" l="1"/>
  <c r="CF29" i="10" s="1"/>
  <c r="BZ15" i="8" l="1"/>
  <c r="BZ15" i="6"/>
  <c r="BY17" i="5"/>
  <c r="BY13" i="5"/>
  <c r="BY11" i="5"/>
  <c r="BZ15" i="5"/>
  <c r="BZ15" i="4"/>
  <c r="BY15" i="4"/>
  <c r="BY15" i="5" l="1"/>
  <c r="BW19" i="12"/>
  <c r="BY19" i="12" s="1"/>
  <c r="BW41" i="10" l="1"/>
  <c r="BW31" i="10"/>
  <c r="BW35" i="10" s="1"/>
  <c r="BW51" i="10" l="1"/>
  <c r="BK26" i="2"/>
  <c r="BK1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FRIMAT,Sylvain</author>
  </authors>
  <commentList>
    <comment ref="CR22" authorId="0" shapeId="0" xr:uid="{02574449-E3CB-498F-A536-36A666E87078}">
      <text>
        <r>
          <rPr>
            <sz val="9"/>
            <color indexed="81"/>
            <rFont val="Tahoma"/>
            <charset val="1"/>
          </rPr>
          <t xml:space="preserve">
The net cash outflow for “Income taxes paid” in the cash flow statement has been restated for 2017 to exclude movements related to tax credits, which are now presented within “Changes in working capital related to operating activities”.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FRIMAT,Sylvain</author>
  </authors>
  <commentList>
    <comment ref="CJ13" authorId="0" shapeId="0" xr:uid="{00000000-0006-0000-0400-000001000000}">
      <text>
        <r>
          <rPr>
            <b/>
            <sz val="9"/>
            <color indexed="81"/>
            <rFont val="Tahoma"/>
            <family val="2"/>
          </rPr>
          <t>FRIMAT,Sylvain:</t>
        </r>
        <r>
          <rPr>
            <sz val="9"/>
            <color indexed="81"/>
            <rFont val="Tahoma"/>
            <family val="2"/>
          </rPr>
          <t xml:space="preserve">
including a capital gain of €28M on the sale of 50% of Nextdoor</t>
        </r>
      </text>
    </comment>
    <comment ref="CL13" authorId="0" shapeId="0" xr:uid="{00000000-0006-0000-0400-000002000000}">
      <text>
        <r>
          <rPr>
            <b/>
            <sz val="9"/>
            <color indexed="81"/>
            <rFont val="Tahoma"/>
            <family val="2"/>
          </rPr>
          <t>FRIMAT,Sylvain:</t>
        </r>
        <r>
          <rPr>
            <sz val="9"/>
            <color indexed="81"/>
            <rFont val="Tahoma"/>
            <family val="2"/>
          </rPr>
          <t xml:space="preserve">
including a capital gain of €28M on the sale of 50% of Nextdoor</t>
        </r>
      </text>
    </comment>
    <comment ref="CP13" authorId="0" shapeId="0" xr:uid="{00000000-0006-0000-0400-000003000000}">
      <text>
        <r>
          <rPr>
            <b/>
            <sz val="9"/>
            <color indexed="81"/>
            <rFont val="Tahoma"/>
            <family val="2"/>
          </rPr>
          <t>FRIMAT,Sylvain:</t>
        </r>
        <r>
          <rPr>
            <sz val="9"/>
            <color indexed="81"/>
            <rFont val="Tahoma"/>
            <family val="2"/>
          </rPr>
          <t xml:space="preserve">
including a capital gain of €28M on the sale of 50% of Nextdoor</t>
        </r>
      </text>
    </comment>
    <comment ref="CR13" authorId="0" shapeId="0" xr:uid="{00000000-0006-0000-0400-000004000000}">
      <text>
        <r>
          <rPr>
            <b/>
            <sz val="9"/>
            <color indexed="81"/>
            <rFont val="Tahoma"/>
            <family val="2"/>
          </rPr>
          <t>FRIMAT,Sylvain:</t>
        </r>
        <r>
          <rPr>
            <sz val="9"/>
            <color indexed="81"/>
            <rFont val="Tahoma"/>
            <family val="2"/>
          </rPr>
          <t xml:space="preserve">
including a capital gain of €28M on the sale of 50% of Nextdoor</t>
        </r>
      </text>
    </comment>
  </commentList>
</comments>
</file>

<file path=xl/sharedStrings.xml><?xml version="1.0" encoding="utf-8"?>
<sst xmlns="http://schemas.openxmlformats.org/spreadsheetml/2006/main" count="1471" uniqueCount="246">
  <si>
    <t>BOUYGUES CONSTRUCTION</t>
  </si>
  <si>
    <t>BOUYGUES IMMOBILIER</t>
  </si>
  <si>
    <t>BOUYGUES TELECOM</t>
  </si>
  <si>
    <t>COLAS</t>
  </si>
  <si>
    <t>TF1</t>
  </si>
  <si>
    <t>03/08</t>
  </si>
  <si>
    <t>06/08</t>
  </si>
  <si>
    <t>09/08</t>
  </si>
  <si>
    <t>03/05</t>
  </si>
  <si>
    <t>06/05</t>
  </si>
  <si>
    <t>09/05</t>
  </si>
  <si>
    <t>03/06</t>
  </si>
  <si>
    <t>06/06</t>
  </si>
  <si>
    <t>09/06</t>
  </si>
  <si>
    <t>03/07</t>
  </si>
  <si>
    <t>06/07</t>
  </si>
  <si>
    <t>09/07</t>
  </si>
  <si>
    <t>03/09</t>
  </si>
  <si>
    <t>06/09</t>
  </si>
  <si>
    <t>09/09</t>
  </si>
  <si>
    <t>EBITDA</t>
  </si>
  <si>
    <t>2005</t>
  </si>
  <si>
    <t>2006</t>
  </si>
  <si>
    <t>2007</t>
  </si>
  <si>
    <t>2008</t>
  </si>
  <si>
    <t>2009</t>
  </si>
  <si>
    <t>12/05</t>
  </si>
  <si>
    <t>12/06</t>
  </si>
  <si>
    <t>12/07</t>
  </si>
  <si>
    <t>12/08</t>
  </si>
  <si>
    <t>12/09</t>
  </si>
  <si>
    <t>TOTAL ASSETS</t>
  </si>
  <si>
    <t>Non-current assets</t>
  </si>
  <si>
    <t>Current assets</t>
  </si>
  <si>
    <t>Shareholders' equity</t>
  </si>
  <si>
    <t>Non-current liabilities</t>
  </si>
  <si>
    <t>Current liabilities</t>
  </si>
  <si>
    <t>TOTAL LIABILITIES</t>
  </si>
  <si>
    <t>NET DEBT</t>
  </si>
  <si>
    <t>€ million</t>
  </si>
  <si>
    <t>BOUYGUES GROUP - CONSOLIDATED BALANCE SHEET</t>
  </si>
  <si>
    <t>Other revenues from operations</t>
  </si>
  <si>
    <t>Purchases used in production</t>
  </si>
  <si>
    <t>Personnel costs</t>
  </si>
  <si>
    <t>External charges</t>
  </si>
  <si>
    <t>Taxes other than income tax</t>
  </si>
  <si>
    <t>Net depreciation and amortisation expense</t>
  </si>
  <si>
    <t>Net charges to provisions and impairment losses</t>
  </si>
  <si>
    <t>Changes in production and property development inventories</t>
  </si>
  <si>
    <t>CURRENT OPERATING PROFIT</t>
  </si>
  <si>
    <t>Other operating income and expenses</t>
  </si>
  <si>
    <t>OPERATING PROFIT</t>
  </si>
  <si>
    <t>Financial income</t>
  </si>
  <si>
    <t>Financial expenses</t>
  </si>
  <si>
    <t>COST OF NET DEBT</t>
  </si>
  <si>
    <t>Other financial income and expenses</t>
  </si>
  <si>
    <t>Income tax expense</t>
  </si>
  <si>
    <t>NET PROFIT FROM CONTINUING OPERATIONS</t>
  </si>
  <si>
    <t>Net profit of discontinued and held-for-sale operations</t>
  </si>
  <si>
    <t>NET PROFIT</t>
  </si>
  <si>
    <t>Net profit attributable to the Group</t>
  </si>
  <si>
    <t>BASIC EARNINGS PER SHARE (€)</t>
  </si>
  <si>
    <t>DILUTED EARNINGS PER SHARE (€)</t>
  </si>
  <si>
    <t>Q1</t>
  </si>
  <si>
    <t>Q2</t>
  </si>
  <si>
    <t>Q3</t>
  </si>
  <si>
    <t>Q4</t>
  </si>
  <si>
    <t>Full-year</t>
  </si>
  <si>
    <t>Share of profits accruing to minority interests</t>
  </si>
  <si>
    <t>BOUYGUES GROUP - CONSOLIDATED INCOME STATEMENT</t>
  </si>
  <si>
    <t>CASH FLOW</t>
  </si>
  <si>
    <t xml:space="preserve"> - Cost of net debt</t>
  </si>
  <si>
    <t xml:space="preserve"> - Income tax expense</t>
  </si>
  <si>
    <t xml:space="preserve"> - Net capital expenditure</t>
  </si>
  <si>
    <t>FREE CASH FLOW</t>
  </si>
  <si>
    <t>CHANGE IN WORKING CAPITAL*</t>
  </si>
  <si>
    <t>BOUYGUES GROUP - FREE CASH FLOW</t>
  </si>
  <si>
    <t>SALES</t>
  </si>
  <si>
    <t>CURRENT OPERATING MARGIN</t>
  </si>
  <si>
    <t>NET PROFIT ATTRIBUTABLE TO THE GROUP</t>
  </si>
  <si>
    <t>BUSINESS INDICATORS</t>
  </si>
  <si>
    <t>SALES FROM NETWORK</t>
  </si>
  <si>
    <t>SIM CARDS ('000)</t>
  </si>
  <si>
    <t>End Dec.</t>
  </si>
  <si>
    <t>End June</t>
  </si>
  <si>
    <t>End Sept.</t>
  </si>
  <si>
    <t>End March</t>
  </si>
  <si>
    <t xml:space="preserve"> - of which Mainland France</t>
  </si>
  <si>
    <t xml:space="preserve"> - of which International and French overseas</t>
  </si>
  <si>
    <t xml:space="preserve">  - of which commercial property</t>
  </si>
  <si>
    <t xml:space="preserve">  - of which residential property</t>
  </si>
  <si>
    <t>ORDER BOOK (€m)</t>
  </si>
  <si>
    <t>RESERVATIONS (€m)</t>
  </si>
  <si>
    <t>End Mar.</t>
  </si>
  <si>
    <t>H1</t>
  </si>
  <si>
    <t>H2</t>
  </si>
  <si>
    <t>Full year</t>
  </si>
  <si>
    <t>ORDER BOOK (€ bn)</t>
  </si>
  <si>
    <t xml:space="preserve"> - o/w long term order book (beyond Y+5) </t>
  </si>
  <si>
    <t xml:space="preserve"> - for execution from Y+2 to Y+5</t>
  </si>
  <si>
    <t xml:space="preserve"> - for execution in Y+1 </t>
  </si>
  <si>
    <t xml:space="preserve"> - for execution in Y</t>
  </si>
  <si>
    <t xml:space="preserve"> - of which France</t>
  </si>
  <si>
    <t xml:space="preserve"> - of which International</t>
  </si>
  <si>
    <t>ORDER INTAKES (€m)</t>
  </si>
  <si>
    <t>N/D</t>
  </si>
  <si>
    <r>
      <t xml:space="preserve">Note :   - all figures are at </t>
    </r>
    <r>
      <rPr>
        <i/>
        <u/>
        <sz val="8"/>
        <rFont val="Arial"/>
        <family val="2"/>
      </rPr>
      <t>business areas</t>
    </r>
    <r>
      <rPr>
        <i/>
        <sz val="8"/>
        <rFont val="Arial"/>
        <family val="2"/>
      </rPr>
      <t xml:space="preserve"> level.</t>
    </r>
  </si>
  <si>
    <t xml:space="preserve">            - all figures are as reported</t>
  </si>
  <si>
    <t>* Change in working capital related to operating activities - data not available prior to Q4 2007 due to a change in accounts presentation</t>
  </si>
  <si>
    <t>2010</t>
  </si>
  <si>
    <t>03/10</t>
  </si>
  <si>
    <t>06/10</t>
  </si>
  <si>
    <t>09/10</t>
  </si>
  <si>
    <t>12/10</t>
  </si>
  <si>
    <t>End
 Mar.</t>
  </si>
  <si>
    <t>End 
June</t>
  </si>
  <si>
    <t>Free cash flow is calculated before change in working capital requirement.</t>
  </si>
  <si>
    <t>2011</t>
  </si>
  <si>
    <t>03/11</t>
  </si>
  <si>
    <t>06/11</t>
  </si>
  <si>
    <t>09/11</t>
  </si>
  <si>
    <t>12/11</t>
  </si>
  <si>
    <t xml:space="preserve">            - all figures are as reported excluding current operating profit in Q1, Q2 and Q3 2010 : respectively, -€8m, -€5m and +€13m have been transferred from current operating profit to other operating income and expenses.</t>
  </si>
  <si>
    <t>Note: all figures are as published, excluding 2008 and 2009 where quarterly proforma figures - excluding Finagestion and TF1 third-party sales where applicable - are provided.</t>
  </si>
  <si>
    <t>Note: all figures are as published, excluding 2008 and 2009 where quarterly proforma figures - excluding Finagestion - are provided.</t>
  </si>
  <si>
    <r>
      <t>Note :   - all figures are at</t>
    </r>
    <r>
      <rPr>
        <i/>
        <u/>
        <sz val="8"/>
        <rFont val="Arial"/>
        <family val="2"/>
      </rPr>
      <t xml:space="preserve"> business areas</t>
    </r>
    <r>
      <rPr>
        <i/>
        <sz val="8"/>
        <rFont val="Arial"/>
        <family val="2"/>
      </rPr>
      <t xml:space="preserve"> level.</t>
    </r>
  </si>
  <si>
    <t xml:space="preserve">            - all figures are as reported excluding 2006</t>
  </si>
  <si>
    <t>03/12</t>
  </si>
  <si>
    <t>06/12</t>
  </si>
  <si>
    <t>09/12</t>
  </si>
  <si>
    <t>12/12</t>
  </si>
  <si>
    <t>2012</t>
  </si>
  <si>
    <t>03/13</t>
  </si>
  <si>
    <t>06/13</t>
  </si>
  <si>
    <t>09/13</t>
  </si>
  <si>
    <t>12/13</t>
  </si>
  <si>
    <t>2013</t>
  </si>
  <si>
    <t xml:space="preserve"> </t>
  </si>
  <si>
    <t>Liabilities related to held-for-sale operations</t>
  </si>
  <si>
    <t>Held-for-sale assets and operations</t>
  </si>
  <si>
    <r>
      <t>166</t>
    </r>
    <r>
      <rPr>
        <b/>
        <vertAlign val="superscript"/>
        <sz val="10"/>
        <rFont val="Arial"/>
        <family val="2"/>
      </rPr>
      <t xml:space="preserve"> (3)</t>
    </r>
  </si>
  <si>
    <t>(1) Including impact of the write-down of Alstom</t>
  </si>
  <si>
    <t>(3) Relating to Eurosport International</t>
  </si>
  <si>
    <t>Net profit attributable to non-controlling interests</t>
  </si>
  <si>
    <t>-</t>
  </si>
  <si>
    <r>
      <t xml:space="preserve">17 684 </t>
    </r>
    <r>
      <rPr>
        <b/>
        <vertAlign val="superscript"/>
        <sz val="10"/>
        <rFont val="Arial"/>
        <family val="2"/>
      </rPr>
      <t>(1)</t>
    </r>
  </si>
  <si>
    <r>
      <t xml:space="preserve">1 151 </t>
    </r>
    <r>
      <rPr>
        <b/>
        <vertAlign val="superscript"/>
        <sz val="10"/>
        <rFont val="Arial"/>
        <family val="2"/>
      </rPr>
      <t>(2)</t>
    </r>
  </si>
  <si>
    <r>
      <t xml:space="preserve">8 684 </t>
    </r>
    <r>
      <rPr>
        <b/>
        <vertAlign val="superscript"/>
        <sz val="10"/>
        <rFont val="Arial"/>
        <family val="2"/>
      </rPr>
      <t>(1)</t>
    </r>
  </si>
  <si>
    <t>(2) Relating to Eurosport International and Cofiroute</t>
  </si>
  <si>
    <t xml:space="preserve">Other income and expenses from operations </t>
  </si>
  <si>
    <t>No IFRS 11 impacts on published figures</t>
  </si>
  <si>
    <r>
      <t>17 690</t>
    </r>
    <r>
      <rPr>
        <b/>
        <vertAlign val="superscript"/>
        <sz val="10"/>
        <rFont val="Arial"/>
        <family val="2"/>
      </rPr>
      <t xml:space="preserve"> (1)</t>
    </r>
  </si>
  <si>
    <r>
      <t xml:space="preserve">8 669 </t>
    </r>
    <r>
      <rPr>
        <b/>
        <vertAlign val="superscript"/>
        <sz val="10"/>
        <rFont val="Arial"/>
        <family val="2"/>
      </rPr>
      <t>(1)</t>
    </r>
  </si>
  <si>
    <r>
      <t xml:space="preserve">166 </t>
    </r>
    <r>
      <rPr>
        <b/>
        <vertAlign val="superscript"/>
        <sz val="10"/>
        <rFont val="Arial"/>
        <family val="2"/>
      </rPr>
      <t>(3)</t>
    </r>
  </si>
  <si>
    <t>03/14</t>
  </si>
  <si>
    <t>06/14</t>
  </si>
  <si>
    <t>09/14</t>
  </si>
  <si>
    <t>12/14</t>
  </si>
  <si>
    <t>2014</t>
  </si>
  <si>
    <t>End
 March</t>
  </si>
  <si>
    <t>245*</t>
  </si>
  <si>
    <t>* Including a net capital gain of €385m on the sale of the Cofiroute stake</t>
  </si>
  <si>
    <r>
      <t>141</t>
    </r>
    <r>
      <rPr>
        <b/>
        <vertAlign val="superscript"/>
        <sz val="10"/>
        <rFont val="Arial"/>
        <family val="2"/>
      </rPr>
      <t>(3)</t>
    </r>
  </si>
  <si>
    <r>
      <t xml:space="preserve">644 </t>
    </r>
    <r>
      <rPr>
        <b/>
        <vertAlign val="superscript"/>
        <sz val="10"/>
        <rFont val="Arial"/>
        <family val="2"/>
      </rPr>
      <t>(3)</t>
    </r>
  </si>
  <si>
    <t>2013 restated</t>
  </si>
  <si>
    <t xml:space="preserve">2013 </t>
  </si>
  <si>
    <t xml:space="preserve">Q1 </t>
  </si>
  <si>
    <t xml:space="preserve">Q2 </t>
  </si>
  <si>
    <t xml:space="preserve">FY </t>
  </si>
  <si>
    <t>FY</t>
  </si>
  <si>
    <t>Restated figures for IFRS 11</t>
  </si>
  <si>
    <t>2014*</t>
  </si>
  <si>
    <t xml:space="preserve">* Note that TF1's remaining 49% interest in Eurosport International is consolidated by the equity method from 1 June 2014, following the sale of a controlling stake to Discovery Communications on 30 May 2014, Eurosport International </t>
  </si>
  <si>
    <t>2014 restated</t>
  </si>
  <si>
    <t>Restated figures for IFRIC 21</t>
  </si>
  <si>
    <t>2014 restated*</t>
  </si>
  <si>
    <t>of which share of profits/(losses)</t>
  </si>
  <si>
    <t>of which Alstom impairment loss</t>
  </si>
  <si>
    <t>233*</t>
  </si>
  <si>
    <t>308**</t>
  </si>
  <si>
    <t>309**</t>
  </si>
  <si>
    <r>
      <t xml:space="preserve">CONTRACT MIX </t>
    </r>
    <r>
      <rPr>
        <b/>
        <i/>
        <vertAlign val="superscript"/>
        <sz val="10"/>
        <color indexed="8"/>
        <rFont val="Arial"/>
        <family val="2"/>
      </rPr>
      <t>a</t>
    </r>
  </si>
  <si>
    <t>(a) Contract mix published : 79,1 % and end September 2010, 79,1 % at end December 2010 and 79,4 % at end March 2011</t>
  </si>
  <si>
    <r>
      <t>MOBILE ARPU (€/year)</t>
    </r>
    <r>
      <rPr>
        <b/>
        <i/>
        <vertAlign val="superscript"/>
        <sz val="10"/>
        <color indexed="8"/>
        <rFont val="Arial"/>
        <family val="2"/>
      </rPr>
      <t>b</t>
    </r>
  </si>
  <si>
    <t xml:space="preserve">(c) Quarterly ARPU, adjusted on a monthly basis, stripping out the ideo discount, and excluding machine-to-machine SIM cards for mobile ARPU 
</t>
  </si>
  <si>
    <r>
      <t>-2,26</t>
    </r>
    <r>
      <rPr>
        <b/>
        <vertAlign val="superscript"/>
        <sz val="10"/>
        <color indexed="8"/>
        <rFont val="Arial"/>
        <family val="2"/>
      </rPr>
      <t>a</t>
    </r>
  </si>
  <si>
    <r>
      <t>-3,97</t>
    </r>
    <r>
      <rPr>
        <b/>
        <vertAlign val="superscript"/>
        <sz val="10"/>
        <color indexed="8"/>
        <rFont val="Arial"/>
        <family val="2"/>
      </rPr>
      <t>a</t>
    </r>
  </si>
  <si>
    <r>
      <t>-3,98</t>
    </r>
    <r>
      <rPr>
        <b/>
        <vertAlign val="superscript"/>
        <sz val="10"/>
        <color indexed="8"/>
        <rFont val="Arial"/>
        <family val="2"/>
      </rPr>
      <t>a</t>
    </r>
  </si>
  <si>
    <t>(a) After application of IAS 33, reported 2013 net earnings per share was restated for the number of shares issued in 2014 as a result of the option for dividends to be taken in the form of shares</t>
  </si>
  <si>
    <r>
      <t>** Including a net capita</t>
    </r>
    <r>
      <rPr>
        <i/>
        <sz val="10"/>
        <rFont val="Calibri"/>
        <family val="2"/>
        <scheme val="minor"/>
      </rPr>
      <t>l gain of €300m</t>
    </r>
    <r>
      <rPr>
        <i/>
        <sz val="10"/>
        <color rgb="FFFF0000"/>
        <rFont val="Calibri"/>
        <family val="2"/>
        <scheme val="minor"/>
      </rPr>
      <t xml:space="preserve"> </t>
    </r>
    <r>
      <rPr>
        <i/>
        <sz val="10"/>
        <color theme="1"/>
        <rFont val="Calibri"/>
        <family val="2"/>
        <scheme val="minor"/>
      </rPr>
      <t>on the sale of Europosrt International (31%) and the remeasurement of the residual interest (49%)</t>
    </r>
  </si>
  <si>
    <t>2015</t>
  </si>
  <si>
    <t>03/15</t>
  </si>
  <si>
    <t>06/15</t>
  </si>
  <si>
    <t>09/15</t>
  </si>
  <si>
    <t>12/15</t>
  </si>
  <si>
    <t xml:space="preserve">Joint ventures and associates </t>
  </si>
  <si>
    <t>2015 restated</t>
  </si>
  <si>
    <t xml:space="preserve">Note that the method of calculation has been changed in Q1 2015 and that 2013/2014 numbers have been restated accordingly: </t>
  </si>
  <si>
    <r>
      <t>-</t>
    </r>
    <r>
      <rPr>
        <sz val="11"/>
        <color rgb="FF002060"/>
        <rFont val="Arial Narrow"/>
        <family val="2"/>
      </rPr>
      <t xml:space="preserve">The Ideo discount is now included (mobile ARPU impact only) </t>
    </r>
  </si>
  <si>
    <r>
      <t>-</t>
    </r>
    <r>
      <rPr>
        <sz val="11"/>
        <color rgb="FF002060"/>
        <rFont val="Arial Narrow"/>
        <family val="2"/>
      </rPr>
      <t xml:space="preserve">Calculation on the average installed base instead of the installed base at the end of the quarter (mobile and fixed ARPU impact) </t>
    </r>
  </si>
  <si>
    <t xml:space="preserve">(b) Until end-dec 2012 : Rolling 12-month ARPU, stripping out the ideo discount, and excluding machine-to-machine SIM cards. From Q1 203 : Quarterly ARPU, adjusted on a monthly basis, excluding machine-to-machine and free SIM cards 
</t>
  </si>
  <si>
    <r>
      <t>(c)</t>
    </r>
    <r>
      <rPr>
        <i/>
        <vertAlign val="superscript"/>
        <sz val="10"/>
        <rFont val="Arial"/>
        <family val="2"/>
      </rPr>
      <t xml:space="preserve"> </t>
    </r>
    <r>
      <rPr>
        <i/>
        <sz val="10"/>
        <rFont val="Arial"/>
        <family val="2"/>
      </rPr>
      <t>Mobile and fixed subscriber acquisition and retention costs since Q2 2009. Mobile subscriber acquisition and retention costs previously. Since Q1 2010, costs related to telesales are included.</t>
    </r>
  </si>
  <si>
    <r>
      <t xml:space="preserve">FIXED BROADBAND CUSTOMERS ('000) </t>
    </r>
    <r>
      <rPr>
        <b/>
        <i/>
        <vertAlign val="superscript"/>
        <sz val="10"/>
        <color indexed="8"/>
        <rFont val="Arial"/>
        <family val="2"/>
      </rPr>
      <t>d</t>
    </r>
  </si>
  <si>
    <r>
      <t xml:space="preserve">FIXED BROADBAND ARPU (€/year) </t>
    </r>
    <r>
      <rPr>
        <b/>
        <i/>
        <vertAlign val="superscript"/>
        <sz val="10"/>
        <color indexed="8"/>
        <rFont val="Arial"/>
        <family val="2"/>
      </rPr>
      <t>e</t>
    </r>
  </si>
  <si>
    <t>(d) Include broadband and very -high -speed subsciptions</t>
  </si>
  <si>
    <t>(e) Until end-dec 2012 : Rolling 12-month period, excluding the share of the ideo discount. From Q1 203 : Quarterly ARPU, adjusted on a monthly basis, excluding BtoB</t>
  </si>
  <si>
    <r>
      <t>889</t>
    </r>
    <r>
      <rPr>
        <b/>
        <vertAlign val="superscript"/>
        <sz val="10"/>
        <rFont val="Arial"/>
        <family val="2"/>
      </rPr>
      <t>a</t>
    </r>
  </si>
  <si>
    <r>
      <t>1 886</t>
    </r>
    <r>
      <rPr>
        <b/>
        <vertAlign val="superscript"/>
        <sz val="10"/>
        <rFont val="Arial"/>
        <family val="2"/>
      </rPr>
      <t>a</t>
    </r>
  </si>
  <si>
    <r>
      <t>634</t>
    </r>
    <r>
      <rPr>
        <b/>
        <vertAlign val="superscript"/>
        <sz val="10"/>
        <color indexed="8"/>
        <rFont val="Arial"/>
        <family val="2"/>
      </rPr>
      <t>a</t>
    </r>
  </si>
  <si>
    <r>
      <t xml:space="preserve"> (252)</t>
    </r>
    <r>
      <rPr>
        <b/>
        <vertAlign val="superscript"/>
        <sz val="10"/>
        <color indexed="10"/>
        <rFont val="Arial"/>
        <family val="2"/>
      </rPr>
      <t>a</t>
    </r>
  </si>
  <si>
    <r>
      <t>922</t>
    </r>
    <r>
      <rPr>
        <b/>
        <vertAlign val="superscript"/>
        <sz val="10"/>
        <rFont val="Arial"/>
        <family val="2"/>
      </rPr>
      <t>b</t>
    </r>
  </si>
  <si>
    <r>
      <t>(599)</t>
    </r>
    <r>
      <rPr>
        <b/>
        <vertAlign val="superscript"/>
        <sz val="10"/>
        <color rgb="FFFF0000"/>
        <rFont val="Arial"/>
        <family val="2"/>
      </rPr>
      <t>b</t>
    </r>
  </si>
  <si>
    <r>
      <t>279</t>
    </r>
    <r>
      <rPr>
        <b/>
        <vertAlign val="superscript"/>
        <sz val="10"/>
        <rFont val="Arial"/>
        <family val="2"/>
      </rPr>
      <t>c</t>
    </r>
  </si>
  <si>
    <r>
      <t>207</t>
    </r>
    <r>
      <rPr>
        <b/>
        <vertAlign val="superscript"/>
        <sz val="10"/>
        <color indexed="8"/>
        <rFont val="Arial"/>
        <family val="2"/>
      </rPr>
      <t>c</t>
    </r>
  </si>
  <si>
    <r>
      <t xml:space="preserve"> 1 952</t>
    </r>
    <r>
      <rPr>
        <b/>
        <vertAlign val="superscript"/>
        <sz val="10"/>
        <rFont val="Arial"/>
        <family val="2"/>
      </rPr>
      <t>d</t>
    </r>
  </si>
  <si>
    <r>
      <t xml:space="preserve"> 205</t>
    </r>
    <r>
      <rPr>
        <b/>
        <vertAlign val="superscript"/>
        <sz val="10"/>
        <color indexed="8"/>
        <rFont val="Arial"/>
        <family val="2"/>
      </rPr>
      <t>d</t>
    </r>
  </si>
  <si>
    <t>(b) Including 4G spectrum investment (800 MHz band)</t>
  </si>
  <si>
    <t>(d) Including exceptional items at Bouygues Telecom (4G spectrum for €726m and asset disposals for €207m)</t>
  </si>
  <si>
    <r>
      <t>1 009</t>
    </r>
    <r>
      <rPr>
        <b/>
        <vertAlign val="superscript"/>
        <sz val="10"/>
        <rFont val="Arial"/>
        <family val="2"/>
      </rPr>
      <t>e</t>
    </r>
  </si>
  <si>
    <t>(e ) Including €467m for the 700 MHz spectrum</t>
  </si>
  <si>
    <t>(a) Including €228m for 4G spectrum (2.6 GHz band)</t>
  </si>
  <si>
    <r>
      <t>(c)</t>
    </r>
    <r>
      <rPr>
        <vertAlign val="superscript"/>
        <sz val="9"/>
        <color indexed="8"/>
        <rFont val="Calibri"/>
        <family val="2"/>
        <scheme val="minor"/>
      </rPr>
      <t xml:space="preserve"> </t>
    </r>
    <r>
      <rPr>
        <sz val="9"/>
        <color indexed="8"/>
        <rFont val="Calibri"/>
        <family val="2"/>
        <scheme val="minor"/>
      </rPr>
      <t>Including exceptional asset disposals at Bouygues Telecom for €207m</t>
    </r>
  </si>
  <si>
    <r>
      <t>1 890</t>
    </r>
    <r>
      <rPr>
        <b/>
        <vertAlign val="superscript"/>
        <sz val="10"/>
        <rFont val="Arial"/>
        <family val="2"/>
      </rPr>
      <t>e</t>
    </r>
  </si>
  <si>
    <t>2016</t>
  </si>
  <si>
    <t>03/16</t>
  </si>
  <si>
    <t>06/16</t>
  </si>
  <si>
    <t>09/16</t>
  </si>
  <si>
    <t>12/16</t>
  </si>
  <si>
    <t>2017</t>
  </si>
  <si>
    <t>03/17</t>
  </si>
  <si>
    <t>06/17</t>
  </si>
  <si>
    <t>09/17</t>
  </si>
  <si>
    <t>12/17</t>
  </si>
  <si>
    <t>2017 restated</t>
  </si>
  <si>
    <t xml:space="preserve">2017 restated </t>
  </si>
  <si>
    <t>Restated figures for IFRS 9 and 15</t>
  </si>
  <si>
    <t>SALES FROM SERVICES</t>
  </si>
  <si>
    <t>2018</t>
  </si>
  <si>
    <t>03/18</t>
  </si>
  <si>
    <t>06/18</t>
  </si>
  <si>
    <t>09/18</t>
  </si>
  <si>
    <t>12/18</t>
  </si>
  <si>
    <t>Mobile ABPU (a)</t>
  </si>
  <si>
    <t>Fixed ABPU (b)</t>
  </si>
  <si>
    <t xml:space="preserve">(a) Average Billing Per User, excluding MtoM SIM cards and free SIM cards
</t>
  </si>
  <si>
    <t xml:space="preserve">(b) Average Billing Per User, excluding BtoB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</si>
</sst>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 _€_-;\-* #,##0.00\ _€_-;_-* &quot;-&quot;??\ _€_-;_-@_-"/>
    <numFmt numFmtId="164" formatCode="#,##0;\(#,##0\)"/>
    <numFmt numFmtId="165" formatCode="#,##0;[Red]\(#,##0\)"/>
    <numFmt numFmtId="166" formatCode="#,##0.00;[Red]\(#,##0.00\)"/>
    <numFmt numFmtId="167" formatCode="#,##0.0;[Red]\(#,##0.0\)"/>
    <numFmt numFmtId="168" formatCode="0.0%"/>
    <numFmt numFmtId="169" formatCode="#,##0.0;[Red]#,##0.0"/>
    <numFmt numFmtId="170" formatCode="#,##0.000;[Red]#,##0.000"/>
    <numFmt numFmtId="171" formatCode="_-* #,##0.0\ _€_-;\-* #,##0.0\ _€_-;_-* &quot;-&quot;??\ _€_-;_-@_-"/>
  </numFmts>
  <fonts count="61" x14ac:knownFonts="1">
    <font>
      <sz val="11"/>
      <color theme="1"/>
      <name val="Calibri"/>
      <family val="2"/>
      <scheme val="minor"/>
    </font>
    <font>
      <sz val="10"/>
      <name val="Arial"/>
      <family val="2"/>
    </font>
    <font>
      <b/>
      <sz val="12"/>
      <name val="Arial"/>
      <family val="2"/>
    </font>
    <font>
      <b/>
      <u/>
      <sz val="8"/>
      <name val="Arial"/>
      <family val="2"/>
    </font>
    <font>
      <b/>
      <sz val="10"/>
      <name val="Arial"/>
      <family val="2"/>
    </font>
    <font>
      <b/>
      <sz val="9"/>
      <name val="Arial"/>
      <family val="2"/>
    </font>
    <font>
      <b/>
      <i/>
      <sz val="11"/>
      <color indexed="9"/>
      <name val="Arial"/>
      <family val="2"/>
    </font>
    <font>
      <b/>
      <sz val="11"/>
      <color indexed="9"/>
      <name val="Arial"/>
      <family val="2"/>
    </font>
    <font>
      <b/>
      <i/>
      <sz val="11"/>
      <name val="Arial"/>
      <family val="2"/>
    </font>
    <font>
      <b/>
      <sz val="10"/>
      <color indexed="9"/>
      <name val="Arial"/>
      <family val="2"/>
    </font>
    <font>
      <b/>
      <sz val="10"/>
      <color indexed="8"/>
      <name val="Arial"/>
      <family val="2"/>
    </font>
    <font>
      <b/>
      <i/>
      <sz val="10"/>
      <name val="Arial"/>
      <family val="2"/>
    </font>
    <font>
      <b/>
      <i/>
      <sz val="10"/>
      <color indexed="8"/>
      <name val="Arial"/>
      <family val="2"/>
    </font>
    <font>
      <b/>
      <sz val="10"/>
      <color indexed="10"/>
      <name val="Arial"/>
      <family val="2"/>
    </font>
    <font>
      <b/>
      <sz val="11"/>
      <name val="Arial"/>
      <family val="2"/>
    </font>
    <font>
      <b/>
      <sz val="10"/>
      <color indexed="30"/>
      <name val="Arial"/>
      <family val="2"/>
    </font>
    <font>
      <b/>
      <u/>
      <sz val="12"/>
      <name val="Arial"/>
      <family val="2"/>
    </font>
    <font>
      <b/>
      <sz val="14"/>
      <name val="Arial"/>
      <family val="2"/>
    </font>
    <font>
      <i/>
      <sz val="8"/>
      <name val="Arial"/>
      <family val="2"/>
    </font>
    <font>
      <sz val="8"/>
      <color indexed="9"/>
      <name val="Arial"/>
      <family val="2"/>
    </font>
    <font>
      <sz val="8"/>
      <name val="Arial"/>
      <family val="2"/>
    </font>
    <font>
      <i/>
      <sz val="8"/>
      <color indexed="9"/>
      <name val="Arial"/>
      <family val="2"/>
    </font>
    <font>
      <i/>
      <u/>
      <sz val="8"/>
      <name val="Arial"/>
      <family val="2"/>
    </font>
    <font>
      <b/>
      <i/>
      <vertAlign val="superscript"/>
      <sz val="10"/>
      <color indexed="8"/>
      <name val="Arial"/>
      <family val="2"/>
    </font>
    <font>
      <i/>
      <sz val="10"/>
      <name val="Arial"/>
      <family val="2"/>
    </font>
    <font>
      <i/>
      <vertAlign val="superscript"/>
      <sz val="10"/>
      <name val="Arial"/>
      <family val="2"/>
    </font>
    <font>
      <b/>
      <vertAlign val="superscript"/>
      <sz val="10"/>
      <name val="Arial"/>
      <family val="2"/>
    </font>
    <font>
      <b/>
      <vertAlign val="superscript"/>
      <sz val="10"/>
      <color indexed="8"/>
      <name val="Arial"/>
      <family val="2"/>
    </font>
    <font>
      <b/>
      <vertAlign val="superscript"/>
      <sz val="10"/>
      <color indexed="10"/>
      <name val="Arial"/>
      <family val="2"/>
    </font>
    <font>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sz val="8"/>
      <color theme="1"/>
      <name val="Arial"/>
      <family val="2"/>
    </font>
    <font>
      <i/>
      <sz val="11"/>
      <name val="Calibri"/>
      <family val="2"/>
      <scheme val="minor"/>
    </font>
    <font>
      <b/>
      <sz val="12"/>
      <color theme="1"/>
      <name val="Arial"/>
      <family val="2"/>
    </font>
    <font>
      <sz val="14"/>
      <color theme="1"/>
      <name val="Calibri"/>
      <family val="2"/>
      <scheme val="minor"/>
    </font>
    <font>
      <b/>
      <sz val="10"/>
      <color theme="0"/>
      <name val="Arial"/>
      <family val="2"/>
    </font>
    <font>
      <sz val="10"/>
      <name val="Calibri"/>
      <family val="2"/>
      <scheme val="minor"/>
    </font>
    <font>
      <sz val="8"/>
      <color theme="1"/>
      <name val="Calibri"/>
      <family val="2"/>
      <scheme val="minor"/>
    </font>
    <font>
      <b/>
      <sz val="10"/>
      <color rgb="FFFF0000"/>
      <name val="Arial"/>
      <family val="2"/>
    </font>
    <font>
      <sz val="10"/>
      <color theme="1"/>
      <name val="Calibri"/>
      <family val="2"/>
      <scheme val="minor"/>
    </font>
    <font>
      <i/>
      <sz val="10"/>
      <color theme="1"/>
      <name val="Calibri"/>
      <family val="2"/>
      <scheme val="minor"/>
    </font>
    <font>
      <b/>
      <sz val="9"/>
      <color rgb="FFFF0000"/>
      <name val="Arial"/>
      <family val="2"/>
    </font>
    <font>
      <sz val="11"/>
      <color rgb="FF1F497D"/>
      <name val="Calibri"/>
      <family val="2"/>
      <scheme val="minor"/>
    </font>
    <font>
      <sz val="9"/>
      <color theme="1"/>
      <name val="Calibri"/>
      <family val="2"/>
      <scheme val="minor"/>
    </font>
    <font>
      <sz val="8"/>
      <name val="Calibri"/>
      <family val="2"/>
      <scheme val="minor"/>
    </font>
    <font>
      <b/>
      <u/>
      <sz val="11"/>
      <color rgb="FFFF0000"/>
      <name val="Calibri"/>
      <family val="2"/>
      <scheme val="minor"/>
    </font>
    <font>
      <b/>
      <sz val="10"/>
      <color rgb="FF003399"/>
      <name val="Arial"/>
      <family val="2"/>
    </font>
    <font>
      <b/>
      <i/>
      <sz val="9"/>
      <name val="Arial"/>
      <family val="2"/>
    </font>
    <font>
      <i/>
      <sz val="9"/>
      <color theme="1"/>
      <name val="Calibri"/>
      <family val="2"/>
      <scheme val="minor"/>
    </font>
    <font>
      <i/>
      <sz val="10"/>
      <color rgb="FFFF0000"/>
      <name val="Calibri"/>
      <family val="2"/>
      <scheme val="minor"/>
    </font>
    <font>
      <i/>
      <sz val="10"/>
      <name val="Calibri"/>
      <family val="2"/>
      <scheme val="minor"/>
    </font>
    <font>
      <sz val="11"/>
      <color rgb="FF002060"/>
      <name val="Arial Narrow"/>
      <family val="2"/>
    </font>
    <font>
      <b/>
      <vertAlign val="superscript"/>
      <sz val="10"/>
      <color rgb="FFFF0000"/>
      <name val="Arial"/>
      <family val="2"/>
    </font>
    <font>
      <sz val="9"/>
      <color indexed="8"/>
      <name val="Calibri"/>
      <family val="2"/>
      <scheme val="minor"/>
    </font>
    <font>
      <vertAlign val="superscript"/>
      <sz val="9"/>
      <color indexed="8"/>
      <name val="Calibri"/>
      <family val="2"/>
      <scheme val="minor"/>
    </font>
    <font>
      <b/>
      <u/>
      <sz val="10"/>
      <name val="Arial"/>
      <family val="2"/>
    </font>
    <font>
      <sz val="9"/>
      <color indexed="81"/>
      <name val="Tahoma"/>
      <family val="2"/>
    </font>
    <font>
      <b/>
      <sz val="9"/>
      <color indexed="81"/>
      <name val="Tahoma"/>
      <family val="2"/>
    </font>
    <font>
      <sz val="9"/>
      <color indexed="81"/>
      <name val="Tahoma"/>
      <charset val="1"/>
    </font>
  </fonts>
  <fills count="11">
    <fill>
      <patternFill patternType="none"/>
    </fill>
    <fill>
      <patternFill patternType="gray125"/>
    </fill>
    <fill>
      <patternFill patternType="solid">
        <fgColor indexed="12"/>
        <bgColor indexed="64"/>
      </patternFill>
    </fill>
    <fill>
      <patternFill patternType="solid">
        <fgColor indexed="9"/>
        <bgColor indexed="64"/>
      </patternFill>
    </fill>
    <fill>
      <patternFill patternType="solid">
        <fgColor indexed="44"/>
        <bgColor indexed="64"/>
      </patternFill>
    </fill>
    <fill>
      <patternFill patternType="solid">
        <fgColor theme="0"/>
        <bgColor indexed="64"/>
      </patternFill>
    </fill>
    <fill>
      <patternFill patternType="solid">
        <fgColor rgb="FF0000FF"/>
        <bgColor indexed="64"/>
      </patternFill>
    </fill>
    <fill>
      <patternFill patternType="solid">
        <fgColor rgb="FF99CC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s>
  <borders count="102">
    <border>
      <left/>
      <right/>
      <top/>
      <bottom/>
      <diagonal/>
    </border>
    <border>
      <left/>
      <right/>
      <top/>
      <bottom style="thick">
        <color indexed="12"/>
      </bottom>
      <diagonal/>
    </border>
    <border>
      <left/>
      <right/>
      <top style="medium">
        <color indexed="12"/>
      </top>
      <bottom/>
      <diagonal/>
    </border>
    <border>
      <left style="thin">
        <color indexed="12"/>
      </left>
      <right/>
      <top/>
      <bottom/>
      <diagonal/>
    </border>
    <border>
      <left style="thin">
        <color indexed="12"/>
      </left>
      <right style="thin">
        <color indexed="12"/>
      </right>
      <top style="thin">
        <color indexed="12"/>
      </top>
      <bottom style="thin">
        <color indexed="12"/>
      </bottom>
      <diagonal/>
    </border>
    <border>
      <left style="thin">
        <color indexed="12"/>
      </left>
      <right/>
      <top style="thick">
        <color indexed="12"/>
      </top>
      <bottom style="thin">
        <color indexed="12"/>
      </bottom>
      <diagonal/>
    </border>
    <border>
      <left/>
      <right/>
      <top style="thick">
        <color indexed="12"/>
      </top>
      <bottom style="thin">
        <color indexed="12"/>
      </bottom>
      <diagonal/>
    </border>
    <border>
      <left style="double">
        <color indexed="12"/>
      </left>
      <right style="double">
        <color indexed="12"/>
      </right>
      <top style="thick">
        <color indexed="12"/>
      </top>
      <bottom style="thin">
        <color indexed="12"/>
      </bottom>
      <diagonal/>
    </border>
    <border>
      <left style="thin">
        <color indexed="12"/>
      </left>
      <right style="thin">
        <color indexed="12"/>
      </right>
      <top style="thick">
        <color indexed="12"/>
      </top>
      <bottom/>
      <diagonal/>
    </border>
    <border>
      <left style="thin">
        <color indexed="12"/>
      </left>
      <right style="thin">
        <color indexed="12"/>
      </right>
      <top/>
      <bottom/>
      <diagonal/>
    </border>
    <border>
      <left style="thin">
        <color indexed="12"/>
      </left>
      <right style="thin">
        <color indexed="12"/>
      </right>
      <top/>
      <bottom style="medium">
        <color indexed="12"/>
      </bottom>
      <diagonal/>
    </border>
    <border>
      <left style="thin">
        <color indexed="12"/>
      </left>
      <right style="thin">
        <color indexed="12"/>
      </right>
      <top style="thin">
        <color indexed="12"/>
      </top>
      <bottom/>
      <diagonal/>
    </border>
    <border>
      <left style="thin">
        <color indexed="12"/>
      </left>
      <right/>
      <top/>
      <bottom style="medium">
        <color indexed="12"/>
      </bottom>
      <diagonal/>
    </border>
    <border>
      <left/>
      <right/>
      <top/>
      <bottom style="medium">
        <color indexed="12"/>
      </bottom>
      <diagonal/>
    </border>
    <border>
      <left/>
      <right/>
      <top/>
      <bottom style="thin">
        <color indexed="12"/>
      </bottom>
      <diagonal/>
    </border>
    <border>
      <left/>
      <right/>
      <top style="thin">
        <color indexed="12"/>
      </top>
      <bottom/>
      <diagonal/>
    </border>
    <border>
      <left style="double">
        <color indexed="12"/>
      </left>
      <right style="double">
        <color indexed="12"/>
      </right>
      <top/>
      <bottom/>
      <diagonal/>
    </border>
    <border>
      <left style="double">
        <color indexed="12"/>
      </left>
      <right style="double">
        <color indexed="12"/>
      </right>
      <top/>
      <bottom style="medium">
        <color indexed="12"/>
      </bottom>
      <diagonal/>
    </border>
    <border>
      <left style="thin">
        <color indexed="12"/>
      </left>
      <right style="thin">
        <color indexed="12"/>
      </right>
      <top/>
      <bottom style="thin">
        <color indexed="12"/>
      </bottom>
      <diagonal/>
    </border>
    <border>
      <left style="double">
        <color indexed="12"/>
      </left>
      <right style="double">
        <color indexed="12"/>
      </right>
      <top/>
      <bottom style="thin">
        <color indexed="12"/>
      </bottom>
      <diagonal/>
    </border>
    <border>
      <left/>
      <right style="double">
        <color indexed="12"/>
      </right>
      <top style="thin">
        <color indexed="12"/>
      </top>
      <bottom style="thin">
        <color indexed="12"/>
      </bottom>
      <diagonal/>
    </border>
    <border>
      <left style="double">
        <color indexed="12"/>
      </left>
      <right style="double">
        <color indexed="12"/>
      </right>
      <top style="thin">
        <color indexed="12"/>
      </top>
      <bottom style="thin">
        <color indexed="12"/>
      </bottom>
      <diagonal/>
    </border>
    <border>
      <left style="thin">
        <color indexed="12"/>
      </left>
      <right/>
      <top/>
      <bottom style="thin">
        <color indexed="12"/>
      </bottom>
      <diagonal/>
    </border>
    <border>
      <left/>
      <right/>
      <top style="thick">
        <color indexed="12"/>
      </top>
      <bottom/>
      <diagonal/>
    </border>
    <border>
      <left style="double">
        <color indexed="12"/>
      </left>
      <right/>
      <top/>
      <bottom/>
      <diagonal/>
    </border>
    <border>
      <left style="thin">
        <color indexed="12"/>
      </left>
      <right/>
      <top style="thin">
        <color indexed="12"/>
      </top>
      <bottom/>
      <diagonal/>
    </border>
    <border>
      <left style="double">
        <color indexed="12"/>
      </left>
      <right style="thin">
        <color indexed="12"/>
      </right>
      <top/>
      <bottom/>
      <diagonal/>
    </border>
    <border>
      <left style="thin">
        <color indexed="12"/>
      </left>
      <right style="double">
        <color indexed="12"/>
      </right>
      <top/>
      <bottom/>
      <diagonal/>
    </border>
    <border>
      <left style="thin">
        <color indexed="12"/>
      </left>
      <right/>
      <top style="thin">
        <color indexed="12"/>
      </top>
      <bottom style="thin">
        <color indexed="12"/>
      </bottom>
      <diagonal/>
    </border>
    <border>
      <left/>
      <right/>
      <top style="thin">
        <color indexed="12"/>
      </top>
      <bottom style="thin">
        <color indexed="12"/>
      </bottom>
      <diagonal/>
    </border>
    <border>
      <left/>
      <right style="thin">
        <color indexed="12"/>
      </right>
      <top style="thin">
        <color indexed="12"/>
      </top>
      <bottom style="thin">
        <color indexed="12"/>
      </bottom>
      <diagonal/>
    </border>
    <border>
      <left/>
      <right style="double">
        <color indexed="12"/>
      </right>
      <top/>
      <bottom/>
      <diagonal/>
    </border>
    <border>
      <left/>
      <right style="double">
        <color indexed="12"/>
      </right>
      <top/>
      <bottom style="thin">
        <color indexed="12"/>
      </bottom>
      <diagonal/>
    </border>
    <border>
      <left/>
      <right style="thin">
        <color indexed="12"/>
      </right>
      <top/>
      <bottom style="thin">
        <color indexed="12"/>
      </bottom>
      <diagonal/>
    </border>
    <border>
      <left/>
      <right/>
      <top style="thick">
        <color indexed="12"/>
      </top>
      <bottom style="thick">
        <color indexed="12"/>
      </bottom>
      <diagonal/>
    </border>
    <border>
      <left/>
      <right style="double">
        <color indexed="12"/>
      </right>
      <top style="thin">
        <color indexed="12"/>
      </top>
      <bottom/>
      <diagonal/>
    </border>
    <border>
      <left style="double">
        <color indexed="12"/>
      </left>
      <right style="double">
        <color indexed="12"/>
      </right>
      <top style="thin">
        <color indexed="12"/>
      </top>
      <bottom/>
      <diagonal/>
    </border>
    <border>
      <left style="thin">
        <color indexed="12"/>
      </left>
      <right style="double">
        <color indexed="12"/>
      </right>
      <top style="thin">
        <color indexed="12"/>
      </top>
      <bottom style="thin">
        <color indexed="12"/>
      </bottom>
      <diagonal/>
    </border>
    <border>
      <left/>
      <right style="thin">
        <color indexed="12"/>
      </right>
      <top/>
      <bottom/>
      <diagonal/>
    </border>
    <border>
      <left style="double">
        <color indexed="12"/>
      </left>
      <right/>
      <top/>
      <bottom style="medium">
        <color indexed="12"/>
      </bottom>
      <diagonal/>
    </border>
    <border>
      <left/>
      <right style="thin">
        <color indexed="12"/>
      </right>
      <top/>
      <bottom style="medium">
        <color indexed="12"/>
      </bottom>
      <diagonal/>
    </border>
    <border>
      <left/>
      <right style="thin">
        <color indexed="12"/>
      </right>
      <top style="thick">
        <color indexed="12"/>
      </top>
      <bottom/>
      <diagonal/>
    </border>
    <border>
      <left style="double">
        <color indexed="12"/>
      </left>
      <right/>
      <top/>
      <bottom style="thin">
        <color indexed="12"/>
      </bottom>
      <diagonal/>
    </border>
    <border>
      <left style="thin">
        <color indexed="12"/>
      </left>
      <right/>
      <top style="thick">
        <color indexed="12"/>
      </top>
      <bottom/>
      <diagonal/>
    </border>
    <border>
      <left style="thin">
        <color indexed="12"/>
      </left>
      <right/>
      <top style="thick">
        <color indexed="12"/>
      </top>
      <bottom style="thick">
        <color indexed="12"/>
      </bottom>
      <diagonal/>
    </border>
    <border>
      <left/>
      <right style="double">
        <color indexed="12"/>
      </right>
      <top style="thick">
        <color indexed="12"/>
      </top>
      <bottom style="thick">
        <color indexed="12"/>
      </bottom>
      <diagonal/>
    </border>
    <border>
      <left style="thin">
        <color indexed="12"/>
      </left>
      <right/>
      <top/>
      <bottom style="thick">
        <color indexed="12"/>
      </bottom>
      <diagonal/>
    </border>
    <border>
      <left style="thin">
        <color rgb="FF0000FF"/>
      </left>
      <right style="thin">
        <color rgb="FF0000FF"/>
      </right>
      <top style="thin">
        <color rgb="FF0000FF"/>
      </top>
      <bottom style="thin">
        <color rgb="FF0000FF"/>
      </bottom>
      <diagonal/>
    </border>
    <border>
      <left style="thin">
        <color rgb="FF0000FF"/>
      </left>
      <right style="thin">
        <color indexed="12"/>
      </right>
      <top/>
      <bottom/>
      <diagonal/>
    </border>
    <border>
      <left style="thin">
        <color rgb="FF0000FF"/>
      </left>
      <right style="thin">
        <color indexed="12"/>
      </right>
      <top/>
      <bottom style="medium">
        <color indexed="12"/>
      </bottom>
      <diagonal/>
    </border>
    <border>
      <left style="thin">
        <color rgb="FF0000FF"/>
      </left>
      <right style="thin">
        <color indexed="12"/>
      </right>
      <top style="thin">
        <color indexed="12"/>
      </top>
      <bottom style="thin">
        <color indexed="12"/>
      </bottom>
      <diagonal/>
    </border>
    <border>
      <left style="thin">
        <color rgb="FF0000FF"/>
      </left>
      <right style="thin">
        <color indexed="12"/>
      </right>
      <top style="thin">
        <color indexed="12"/>
      </top>
      <bottom style="medium">
        <color indexed="12"/>
      </bottom>
      <diagonal/>
    </border>
    <border>
      <left style="thin">
        <color rgb="FF0000FF"/>
      </left>
      <right style="thin">
        <color rgb="FF0000FF"/>
      </right>
      <top/>
      <bottom/>
      <diagonal/>
    </border>
    <border>
      <left style="thin">
        <color indexed="12"/>
      </left>
      <right style="thin">
        <color rgb="FF0000FF"/>
      </right>
      <top/>
      <bottom/>
      <diagonal/>
    </border>
    <border>
      <left style="thin">
        <color indexed="12"/>
      </left>
      <right style="thin">
        <color indexed="12"/>
      </right>
      <top style="thin">
        <color rgb="FF0000FF"/>
      </top>
      <bottom style="thin">
        <color rgb="FF0000FF"/>
      </bottom>
      <diagonal/>
    </border>
    <border>
      <left/>
      <right/>
      <top/>
      <bottom style="thick">
        <color rgb="FF0000FF"/>
      </bottom>
      <diagonal/>
    </border>
    <border>
      <left style="thin">
        <color rgb="FF0000FF"/>
      </left>
      <right style="thin">
        <color rgb="FF0000FF"/>
      </right>
      <top/>
      <bottom style="medium">
        <color rgb="FF0000FF"/>
      </bottom>
      <diagonal/>
    </border>
    <border>
      <left/>
      <right/>
      <top/>
      <bottom style="thin">
        <color rgb="FF0000FF"/>
      </bottom>
      <diagonal/>
    </border>
    <border>
      <left style="thin">
        <color rgb="FF0000FF"/>
      </left>
      <right style="thin">
        <color rgb="FF0000FF"/>
      </right>
      <top style="thin">
        <color rgb="FF0000FF"/>
      </top>
      <bottom/>
      <diagonal/>
    </border>
    <border>
      <left/>
      <right style="double">
        <color indexed="12"/>
      </right>
      <top style="thin">
        <color rgb="FF0000FF"/>
      </top>
      <bottom style="thin">
        <color rgb="FF0000FF"/>
      </bottom>
      <diagonal/>
    </border>
    <border>
      <left style="thin">
        <color indexed="12"/>
      </left>
      <right style="thin">
        <color indexed="12"/>
      </right>
      <top/>
      <bottom style="thin">
        <color rgb="FF0000FF"/>
      </bottom>
      <diagonal/>
    </border>
    <border>
      <left/>
      <right/>
      <top style="thick">
        <color rgb="FF0000FF"/>
      </top>
      <bottom/>
      <diagonal/>
    </border>
    <border>
      <left style="thin">
        <color indexed="12"/>
      </left>
      <right/>
      <top style="thin">
        <color rgb="FF0000FF"/>
      </top>
      <bottom/>
      <diagonal/>
    </border>
    <border>
      <left style="thin">
        <color rgb="FF0000FF"/>
      </left>
      <right/>
      <top/>
      <bottom style="thin">
        <color rgb="FF0000FF"/>
      </bottom>
      <diagonal/>
    </border>
    <border>
      <left style="thin">
        <color indexed="12"/>
      </left>
      <right style="thin">
        <color indexed="12"/>
      </right>
      <top style="thin">
        <color rgb="FF0000FF"/>
      </top>
      <bottom/>
      <diagonal/>
    </border>
    <border>
      <left/>
      <right/>
      <top style="thin">
        <color indexed="12"/>
      </top>
      <bottom style="thin">
        <color rgb="FF0000FF"/>
      </bottom>
      <diagonal/>
    </border>
    <border>
      <left/>
      <right/>
      <top style="thin">
        <color rgb="FF0000FF"/>
      </top>
      <bottom style="thin">
        <color rgb="FF0000FF"/>
      </bottom>
      <diagonal/>
    </border>
    <border>
      <left/>
      <right style="double">
        <color rgb="FF0000FF"/>
      </right>
      <top/>
      <bottom/>
      <diagonal/>
    </border>
    <border>
      <left/>
      <right style="double">
        <color rgb="FF0000FF"/>
      </right>
      <top/>
      <bottom style="medium">
        <color indexed="12"/>
      </bottom>
      <diagonal/>
    </border>
    <border>
      <left style="double">
        <color indexed="12"/>
      </left>
      <right style="double">
        <color rgb="FF0000FF"/>
      </right>
      <top/>
      <bottom style="thin">
        <color indexed="12"/>
      </bottom>
      <diagonal/>
    </border>
    <border>
      <left style="double">
        <color indexed="12"/>
      </left>
      <right style="double">
        <color rgb="FF0000FF"/>
      </right>
      <top style="thin">
        <color indexed="12"/>
      </top>
      <bottom style="thin">
        <color indexed="12"/>
      </bottom>
      <diagonal/>
    </border>
    <border>
      <left style="double">
        <color indexed="12"/>
      </left>
      <right style="double">
        <color rgb="FF0000FF"/>
      </right>
      <top/>
      <bottom/>
      <diagonal/>
    </border>
    <border>
      <left/>
      <right style="double">
        <color rgb="FF0000FF"/>
      </right>
      <top/>
      <bottom style="thin">
        <color indexed="12"/>
      </bottom>
      <diagonal/>
    </border>
    <border>
      <left/>
      <right/>
      <top style="thick">
        <color rgb="FF0000FF"/>
      </top>
      <bottom style="thick">
        <color indexed="12"/>
      </bottom>
      <diagonal/>
    </border>
    <border>
      <left style="thin">
        <color indexed="12"/>
      </left>
      <right style="thin">
        <color indexed="12"/>
      </right>
      <top style="thick">
        <color rgb="FF0000FF"/>
      </top>
      <bottom style="thick">
        <color indexed="12"/>
      </bottom>
      <diagonal/>
    </border>
    <border>
      <left/>
      <right style="double">
        <color indexed="12"/>
      </right>
      <top style="thin">
        <color indexed="12"/>
      </top>
      <bottom style="thin">
        <color rgb="FF0000FF"/>
      </bottom>
      <diagonal/>
    </border>
    <border>
      <left style="thin">
        <color rgb="FF0000FF"/>
      </left>
      <right/>
      <top style="thin">
        <color rgb="FF0000FF"/>
      </top>
      <bottom/>
      <diagonal/>
    </border>
    <border>
      <left/>
      <right/>
      <top style="thin">
        <color rgb="FF0000FF"/>
      </top>
      <bottom/>
      <diagonal/>
    </border>
    <border>
      <left/>
      <right style="double">
        <color rgb="FF0000FF"/>
      </right>
      <top style="thin">
        <color rgb="FF0000FF"/>
      </top>
      <bottom/>
      <diagonal/>
    </border>
    <border>
      <left style="double">
        <color rgb="FF0000FF"/>
      </left>
      <right/>
      <top/>
      <bottom/>
      <diagonal/>
    </border>
    <border>
      <left style="double">
        <color rgb="FF0000FF"/>
      </left>
      <right style="double">
        <color rgb="FF0000FF"/>
      </right>
      <top style="thin">
        <color rgb="FF0000FF"/>
      </top>
      <bottom/>
      <diagonal/>
    </border>
    <border>
      <left style="thin">
        <color rgb="FF0000FF"/>
      </left>
      <right/>
      <top/>
      <bottom style="thin">
        <color indexed="12"/>
      </bottom>
      <diagonal/>
    </border>
    <border>
      <left/>
      <right/>
      <top style="thin">
        <color rgb="FF0000FF"/>
      </top>
      <bottom style="thin">
        <color indexed="12"/>
      </bottom>
      <diagonal/>
    </border>
    <border>
      <left/>
      <right style="thick">
        <color rgb="FF0000FF"/>
      </right>
      <top style="thick">
        <color rgb="FF0000FF"/>
      </top>
      <bottom style="thick">
        <color indexed="12"/>
      </bottom>
      <diagonal/>
    </border>
    <border>
      <left/>
      <right style="double">
        <color rgb="FF0000FF"/>
      </right>
      <top style="thick">
        <color rgb="FF0000FF"/>
      </top>
      <bottom style="thick">
        <color indexed="12"/>
      </bottom>
      <diagonal/>
    </border>
    <border>
      <left style="thin">
        <color rgb="FF0000FF"/>
      </left>
      <right/>
      <top style="thick">
        <color indexed="12"/>
      </top>
      <bottom style="thick">
        <color indexed="12"/>
      </bottom>
      <diagonal/>
    </border>
    <border>
      <left style="thin">
        <color indexed="12"/>
      </left>
      <right style="thin">
        <color indexed="12"/>
      </right>
      <top/>
      <bottom style="thin">
        <color indexed="64"/>
      </bottom>
      <diagonal/>
    </border>
    <border>
      <left style="double">
        <color indexed="12"/>
      </left>
      <right style="double">
        <color rgb="FF0000FF"/>
      </right>
      <top/>
      <bottom style="thin">
        <color indexed="64"/>
      </bottom>
      <diagonal/>
    </border>
    <border>
      <left/>
      <right/>
      <top/>
      <bottom style="thin">
        <color rgb="FF0070C0"/>
      </bottom>
      <diagonal/>
    </border>
    <border>
      <left style="thin">
        <color indexed="12"/>
      </left>
      <right style="thin">
        <color indexed="12"/>
      </right>
      <top/>
      <bottom style="thin">
        <color rgb="FF0070C0"/>
      </bottom>
      <diagonal/>
    </border>
    <border>
      <left style="double">
        <color indexed="12"/>
      </left>
      <right style="double">
        <color rgb="FF0000FF"/>
      </right>
      <top/>
      <bottom style="thin">
        <color rgb="FF0070C0"/>
      </bottom>
      <diagonal/>
    </border>
    <border>
      <left style="double">
        <color indexed="12"/>
      </left>
      <right/>
      <top/>
      <bottom style="thin">
        <color rgb="FF0070C0"/>
      </bottom>
      <diagonal/>
    </border>
    <border>
      <left style="thin">
        <color indexed="12"/>
      </left>
      <right style="double">
        <color indexed="12"/>
      </right>
      <top/>
      <bottom style="thin">
        <color rgb="FF0070C0"/>
      </bottom>
      <diagonal/>
    </border>
    <border>
      <left style="double">
        <color indexed="12"/>
      </left>
      <right style="double">
        <color indexed="12"/>
      </right>
      <top/>
      <bottom style="thin">
        <color rgb="FF0070C0"/>
      </bottom>
      <diagonal/>
    </border>
    <border>
      <left style="double">
        <color indexed="12"/>
      </left>
      <right style="double">
        <color rgb="FF0000FF"/>
      </right>
      <top style="thin">
        <color indexed="12"/>
      </top>
      <bottom style="thin">
        <color rgb="FF0070C0"/>
      </bottom>
      <diagonal/>
    </border>
    <border>
      <left style="double">
        <color indexed="12"/>
      </left>
      <right style="double">
        <color rgb="FF0000FF"/>
      </right>
      <top style="thin">
        <color rgb="FF0070C0"/>
      </top>
      <bottom style="thin">
        <color rgb="FF0070C0"/>
      </bottom>
      <diagonal/>
    </border>
    <border>
      <left style="thick">
        <color rgb="FF0070C0"/>
      </left>
      <right/>
      <top style="thick">
        <color rgb="FF0000FF"/>
      </top>
      <bottom style="thick">
        <color indexed="12"/>
      </bottom>
      <diagonal/>
    </border>
    <border>
      <left style="thick">
        <color rgb="FF0000FF"/>
      </left>
      <right style="thick">
        <color rgb="FF0070C0"/>
      </right>
      <top/>
      <bottom/>
      <diagonal/>
    </border>
    <border>
      <left style="thick">
        <color rgb="FF0000FF"/>
      </left>
      <right/>
      <top style="thick">
        <color rgb="FF0000FF"/>
      </top>
      <bottom style="thick">
        <color indexed="12"/>
      </bottom>
      <diagonal/>
    </border>
    <border>
      <left style="thick">
        <color rgb="FF0000FF"/>
      </left>
      <right style="thick">
        <color rgb="FF0000FF"/>
      </right>
      <top/>
      <bottom/>
      <diagonal/>
    </border>
    <border>
      <left style="thick">
        <color indexed="12"/>
      </left>
      <right/>
      <top style="thick">
        <color indexed="12"/>
      </top>
      <bottom style="thick">
        <color indexed="12"/>
      </bottom>
      <diagonal/>
    </border>
    <border>
      <left/>
      <right style="thick">
        <color indexed="12"/>
      </right>
      <top style="thick">
        <color indexed="12"/>
      </top>
      <bottom style="thick">
        <color indexed="12"/>
      </bottom>
      <diagonal/>
    </border>
  </borders>
  <cellStyleXfs count="4">
    <xf numFmtId="0" fontId="0" fillId="0" borderId="0"/>
    <xf numFmtId="0" fontId="1" fillId="0" borderId="0"/>
    <xf numFmtId="9" fontId="29" fillId="0" borderId="0" applyFont="0" applyFill="0" applyBorder="0" applyAlignment="0" applyProtection="0"/>
    <xf numFmtId="43" fontId="29" fillId="0" borderId="0" applyFont="0" applyFill="0" applyBorder="0" applyAlignment="0" applyProtection="0"/>
  </cellStyleXfs>
  <cellXfs count="584">
    <xf numFmtId="0" fontId="0" fillId="0" borderId="0" xfId="0"/>
    <xf numFmtId="0" fontId="1" fillId="2" borderId="0" xfId="0" applyFont="1" applyFill="1"/>
    <xf numFmtId="0" fontId="2" fillId="0" borderId="0" xfId="0" applyFont="1"/>
    <xf numFmtId="0" fontId="1" fillId="0" borderId="0" xfId="0" applyFont="1"/>
    <xf numFmtId="0" fontId="3" fillId="0" borderId="0" xfId="0" applyFont="1" applyAlignment="1">
      <alignment horizontal="right"/>
    </xf>
    <xf numFmtId="0" fontId="1" fillId="0" borderId="0" xfId="0" applyFont="1" applyBorder="1"/>
    <xf numFmtId="0" fontId="4" fillId="0" borderId="1" xfId="0" applyFont="1" applyBorder="1"/>
    <xf numFmtId="0" fontId="4" fillId="5" borderId="0" xfId="0" quotePrefix="1" applyFont="1" applyFill="1" applyBorder="1" applyAlignment="1">
      <alignment horizontal="center"/>
    </xf>
    <xf numFmtId="14" fontId="8" fillId="0" borderId="0" xfId="0" quotePrefix="1" applyNumberFormat="1" applyFont="1" applyFill="1" applyBorder="1" applyAlignment="1">
      <alignment horizontal="center"/>
    </xf>
    <xf numFmtId="14" fontId="7" fillId="5" borderId="0" xfId="0" quotePrefix="1" applyNumberFormat="1" applyFont="1" applyFill="1" applyBorder="1" applyAlignment="1">
      <alignment horizontal="center"/>
    </xf>
    <xf numFmtId="0" fontId="9" fillId="5" borderId="0" xfId="0" applyFont="1" applyFill="1" applyBorder="1" applyAlignment="1">
      <alignment horizontal="center"/>
    </xf>
    <xf numFmtId="165" fontId="9" fillId="5" borderId="0" xfId="0" applyNumberFormat="1" applyFont="1" applyFill="1" applyBorder="1"/>
    <xf numFmtId="165" fontId="9" fillId="5" borderId="0" xfId="0" applyNumberFormat="1" applyFont="1" applyFill="1" applyBorder="1" applyAlignment="1">
      <alignment horizontal="center"/>
    </xf>
    <xf numFmtId="0" fontId="1" fillId="6" borderId="0" xfId="0" applyFont="1" applyFill="1"/>
    <xf numFmtId="0" fontId="0" fillId="6" borderId="0" xfId="0" applyFill="1"/>
    <xf numFmtId="0" fontId="1" fillId="5" borderId="0" xfId="0" applyFont="1" applyFill="1" applyBorder="1"/>
    <xf numFmtId="0" fontId="4" fillId="5" borderId="0" xfId="0" applyFont="1" applyFill="1" applyBorder="1" applyAlignment="1">
      <alignment horizontal="center"/>
    </xf>
    <xf numFmtId="0" fontId="11" fillId="5" borderId="0" xfId="0" applyFont="1" applyFill="1" applyBorder="1"/>
    <xf numFmtId="0" fontId="0" fillId="5" borderId="0" xfId="0" applyFill="1" applyBorder="1"/>
    <xf numFmtId="0" fontId="30" fillId="6" borderId="0" xfId="0" applyFont="1" applyFill="1"/>
    <xf numFmtId="0" fontId="32" fillId="6" borderId="0" xfId="0" applyFont="1" applyFill="1"/>
    <xf numFmtId="0" fontId="32" fillId="0" borderId="0" xfId="0" applyFont="1"/>
    <xf numFmtId="0" fontId="0" fillId="0" borderId="0" xfId="0" applyAlignment="1">
      <alignment horizontal="left"/>
    </xf>
    <xf numFmtId="0" fontId="30" fillId="0" borderId="0" xfId="0" applyFont="1"/>
    <xf numFmtId="0" fontId="0" fillId="5" borderId="0" xfId="0" applyFill="1"/>
    <xf numFmtId="165" fontId="4" fillId="5" borderId="0" xfId="0" applyNumberFormat="1" applyFont="1" applyFill="1" applyBorder="1"/>
    <xf numFmtId="165" fontId="4" fillId="5" borderId="2" xfId="0" applyNumberFormat="1" applyFont="1" applyFill="1" applyBorder="1"/>
    <xf numFmtId="0" fontId="1" fillId="2" borderId="0" xfId="0" applyFont="1" applyFill="1" applyBorder="1"/>
    <xf numFmtId="0" fontId="2" fillId="0" borderId="0" xfId="0" applyFont="1" applyBorder="1"/>
    <xf numFmtId="14" fontId="8" fillId="5" borderId="0" xfId="0" quotePrefix="1" applyNumberFormat="1" applyFont="1" applyFill="1" applyBorder="1" applyAlignment="1">
      <alignment horizontal="center"/>
    </xf>
    <xf numFmtId="14" fontId="6" fillId="5" borderId="0" xfId="0" quotePrefix="1" applyNumberFormat="1" applyFont="1" applyFill="1" applyBorder="1" applyAlignment="1">
      <alignment horizontal="center"/>
    </xf>
    <xf numFmtId="14" fontId="6" fillId="5" borderId="3" xfId="0" quotePrefix="1" applyNumberFormat="1" applyFont="1" applyFill="1" applyBorder="1" applyAlignment="1">
      <alignment horizontal="center"/>
    </xf>
    <xf numFmtId="0" fontId="12" fillId="7" borderId="47" xfId="0" applyFont="1" applyFill="1" applyBorder="1"/>
    <xf numFmtId="0" fontId="16" fillId="7" borderId="47" xfId="0" applyFont="1" applyFill="1" applyBorder="1"/>
    <xf numFmtId="49" fontId="4" fillId="3" borderId="5" xfId="0" applyNumberFormat="1" applyFont="1" applyFill="1" applyBorder="1" applyAlignment="1">
      <alignment horizontal="center"/>
    </xf>
    <xf numFmtId="49" fontId="4" fillId="3" borderId="6" xfId="0" applyNumberFormat="1" applyFont="1" applyFill="1" applyBorder="1" applyAlignment="1">
      <alignment horizontal="center"/>
    </xf>
    <xf numFmtId="49" fontId="4" fillId="3" borderId="7" xfId="0" applyNumberFormat="1" applyFont="1" applyFill="1" applyBorder="1" applyAlignment="1">
      <alignment horizontal="center"/>
    </xf>
    <xf numFmtId="49" fontId="4" fillId="5" borderId="0" xfId="0" quotePrefix="1" applyNumberFormat="1" applyFont="1" applyFill="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xf numFmtId="0" fontId="4" fillId="0" borderId="9" xfId="0" applyFont="1" applyBorder="1"/>
    <xf numFmtId="0" fontId="11" fillId="0" borderId="9" xfId="0" applyFont="1" applyBorder="1"/>
    <xf numFmtId="0" fontId="10" fillId="4" borderId="4" xfId="0" applyFont="1" applyFill="1" applyBorder="1"/>
    <xf numFmtId="0" fontId="11" fillId="0" borderId="9" xfId="0" applyFont="1" applyBorder="1" applyAlignment="1">
      <alignment horizontal="left"/>
    </xf>
    <xf numFmtId="0" fontId="1" fillId="0" borderId="9" xfId="0" applyFont="1" applyBorder="1"/>
    <xf numFmtId="0" fontId="4" fillId="0" borderId="48" xfId="0" applyFont="1" applyBorder="1" applyAlignment="1">
      <alignment horizontal="center"/>
    </xf>
    <xf numFmtId="0" fontId="4" fillId="0" borderId="49" xfId="0" applyFont="1" applyBorder="1"/>
    <xf numFmtId="0" fontId="4" fillId="0" borderId="48" xfId="0" applyFont="1" applyBorder="1"/>
    <xf numFmtId="0" fontId="10" fillId="4" borderId="50" xfId="0" applyFont="1" applyFill="1" applyBorder="1"/>
    <xf numFmtId="0" fontId="11" fillId="0" borderId="48" xfId="0" applyFont="1" applyBorder="1"/>
    <xf numFmtId="0" fontId="12" fillId="4" borderId="50" xfId="0" applyFont="1" applyFill="1" applyBorder="1"/>
    <xf numFmtId="0" fontId="13" fillId="0" borderId="48" xfId="0" applyFont="1" applyBorder="1"/>
    <xf numFmtId="0" fontId="10" fillId="0" borderId="48" xfId="0" applyFont="1" applyFill="1" applyBorder="1"/>
    <xf numFmtId="0" fontId="14" fillId="0" borderId="48" xfId="0" applyFont="1" applyFill="1" applyBorder="1"/>
    <xf numFmtId="0" fontId="14" fillId="4" borderId="51" xfId="0" applyFont="1" applyFill="1" applyBorder="1"/>
    <xf numFmtId="0" fontId="1" fillId="0" borderId="48" xfId="0" applyFont="1" applyBorder="1"/>
    <xf numFmtId="0" fontId="0" fillId="0" borderId="52" xfId="0" applyBorder="1"/>
    <xf numFmtId="0" fontId="4" fillId="5" borderId="53" xfId="0" applyFont="1" applyFill="1" applyBorder="1"/>
    <xf numFmtId="0" fontId="11" fillId="5" borderId="9" xfId="0" applyFont="1" applyFill="1" applyBorder="1"/>
    <xf numFmtId="0" fontId="12" fillId="7" borderId="54" xfId="0" applyFont="1" applyFill="1" applyBorder="1"/>
    <xf numFmtId="0" fontId="1" fillId="5" borderId="9" xfId="0" applyFont="1" applyFill="1" applyBorder="1"/>
    <xf numFmtId="0" fontId="11" fillId="5" borderId="55" xfId="0" applyFont="1" applyFill="1" applyBorder="1"/>
    <xf numFmtId="0" fontId="4" fillId="4" borderId="4" xfId="0" applyFont="1" applyFill="1" applyBorder="1"/>
    <xf numFmtId="0" fontId="11" fillId="5" borderId="52" xfId="0" applyFont="1" applyFill="1" applyBorder="1"/>
    <xf numFmtId="0" fontId="1" fillId="5" borderId="52" xfId="0" applyFont="1" applyFill="1" applyBorder="1"/>
    <xf numFmtId="0" fontId="11" fillId="0" borderId="10" xfId="0" applyFont="1" applyBorder="1"/>
    <xf numFmtId="0" fontId="1" fillId="5" borderId="10" xfId="0" applyFont="1" applyFill="1" applyBorder="1"/>
    <xf numFmtId="0" fontId="0" fillId="0" borderId="56" xfId="0" applyBorder="1"/>
    <xf numFmtId="0" fontId="0" fillId="0" borderId="10" xfId="0" applyBorder="1"/>
    <xf numFmtId="0" fontId="12" fillId="5" borderId="9" xfId="0" applyFont="1" applyFill="1" applyBorder="1"/>
    <xf numFmtId="0" fontId="11" fillId="5" borderId="2" xfId="0" applyFont="1" applyFill="1" applyBorder="1"/>
    <xf numFmtId="0" fontId="17" fillId="0" borderId="0" xfId="0" applyFont="1"/>
    <xf numFmtId="0" fontId="17" fillId="0" borderId="0" xfId="0" applyFont="1" applyBorder="1"/>
    <xf numFmtId="0" fontId="18" fillId="5" borderId="0" xfId="0" applyFont="1" applyFill="1" applyBorder="1"/>
    <xf numFmtId="0" fontId="33" fillId="0" borderId="0" xfId="0" applyFont="1"/>
    <xf numFmtId="0" fontId="20" fillId="0" borderId="0" xfId="0" applyFont="1"/>
    <xf numFmtId="0" fontId="34" fillId="0" borderId="0" xfId="0" applyFont="1"/>
    <xf numFmtId="14" fontId="8" fillId="5" borderId="3" xfId="0" quotePrefix="1" applyNumberFormat="1" applyFont="1" applyFill="1" applyBorder="1" applyAlignment="1">
      <alignment horizontal="center"/>
    </xf>
    <xf numFmtId="0" fontId="1" fillId="5" borderId="0" xfId="0" applyFont="1" applyFill="1"/>
    <xf numFmtId="0" fontId="4" fillId="5" borderId="12" xfId="0" applyFont="1" applyFill="1" applyBorder="1" applyAlignment="1">
      <alignment horizontal="center"/>
    </xf>
    <xf numFmtId="0" fontId="4" fillId="5" borderId="3" xfId="0" applyFont="1" applyFill="1" applyBorder="1" applyAlignment="1">
      <alignment horizontal="center"/>
    </xf>
    <xf numFmtId="165" fontId="4" fillId="5" borderId="3" xfId="0" applyNumberFormat="1" applyFont="1" applyFill="1" applyBorder="1" applyAlignment="1">
      <alignment horizontal="center"/>
    </xf>
    <xf numFmtId="0" fontId="32" fillId="5" borderId="0" xfId="0" applyFont="1" applyFill="1"/>
    <xf numFmtId="0" fontId="4" fillId="5" borderId="13" xfId="0" applyFont="1" applyFill="1" applyBorder="1" applyAlignment="1">
      <alignment horizontal="center"/>
    </xf>
    <xf numFmtId="165" fontId="4" fillId="5" borderId="0" xfId="0" applyNumberFormat="1" applyFont="1" applyFill="1" applyBorder="1" applyAlignment="1">
      <alignment horizontal="center"/>
    </xf>
    <xf numFmtId="0" fontId="1" fillId="6" borderId="57" xfId="0" applyFont="1" applyFill="1" applyBorder="1"/>
    <xf numFmtId="0" fontId="0" fillId="6" borderId="57" xfId="0" applyFill="1" applyBorder="1"/>
    <xf numFmtId="0" fontId="32" fillId="6" borderId="57" xfId="0" applyFont="1" applyFill="1" applyBorder="1"/>
    <xf numFmtId="14" fontId="8" fillId="5" borderId="15" xfId="0" quotePrefix="1" applyNumberFormat="1" applyFont="1" applyFill="1" applyBorder="1" applyAlignment="1">
      <alignment horizontal="center"/>
    </xf>
    <xf numFmtId="0" fontId="10" fillId="5" borderId="13" xfId="0" applyFont="1" applyFill="1" applyBorder="1" applyAlignment="1">
      <alignment horizontal="center"/>
    </xf>
    <xf numFmtId="14" fontId="8" fillId="5" borderId="4" xfId="0" quotePrefix="1" applyNumberFormat="1" applyFont="1" applyFill="1" applyBorder="1" applyAlignment="1">
      <alignment horizontal="center"/>
    </xf>
    <xf numFmtId="14" fontId="8" fillId="5" borderId="11" xfId="0" quotePrefix="1" applyNumberFormat="1" applyFont="1" applyFill="1" applyBorder="1" applyAlignment="1">
      <alignment horizontal="center"/>
    </xf>
    <xf numFmtId="0" fontId="4" fillId="7" borderId="16" xfId="0" applyFont="1" applyFill="1" applyBorder="1" applyAlignment="1">
      <alignment horizontal="center"/>
    </xf>
    <xf numFmtId="165" fontId="4" fillId="7" borderId="16" xfId="0" applyNumberFormat="1" applyFont="1" applyFill="1" applyBorder="1"/>
    <xf numFmtId="165" fontId="4" fillId="7" borderId="16" xfId="0" applyNumberFormat="1" applyFont="1" applyFill="1" applyBorder="1" applyAlignment="1">
      <alignment horizontal="right"/>
    </xf>
    <xf numFmtId="165" fontId="4" fillId="7" borderId="16" xfId="0" applyNumberFormat="1" applyFont="1" applyFill="1" applyBorder="1" applyAlignment="1">
      <alignment horizontal="center"/>
    </xf>
    <xf numFmtId="14" fontId="8" fillId="7" borderId="16" xfId="0" quotePrefix="1" applyNumberFormat="1" applyFont="1" applyFill="1" applyBorder="1" applyAlignment="1">
      <alignment horizontal="center"/>
    </xf>
    <xf numFmtId="0" fontId="4" fillId="7" borderId="17" xfId="0" applyFont="1" applyFill="1" applyBorder="1" applyAlignment="1">
      <alignment horizontal="center"/>
    </xf>
    <xf numFmtId="14" fontId="14" fillId="5" borderId="0" xfId="0" quotePrefix="1" applyNumberFormat="1" applyFont="1" applyFill="1" applyBorder="1" applyAlignment="1">
      <alignment horizontal="center"/>
    </xf>
    <xf numFmtId="14" fontId="8" fillId="0" borderId="3" xfId="0" quotePrefix="1" applyNumberFormat="1" applyFont="1" applyFill="1" applyBorder="1" applyAlignment="1">
      <alignment horizontal="center"/>
    </xf>
    <xf numFmtId="14" fontId="14" fillId="0" borderId="0" xfId="0" quotePrefix="1" applyNumberFormat="1" applyFont="1" applyFill="1" applyBorder="1" applyAlignment="1">
      <alignment horizontal="center"/>
    </xf>
    <xf numFmtId="0" fontId="4" fillId="0" borderId="12" xfId="0" applyFont="1" applyFill="1" applyBorder="1" applyAlignment="1">
      <alignment horizontal="center"/>
    </xf>
    <xf numFmtId="0" fontId="4" fillId="0" borderId="13" xfId="0" applyFont="1" applyFill="1" applyBorder="1" applyAlignment="1">
      <alignment horizontal="center"/>
    </xf>
    <xf numFmtId="0" fontId="4" fillId="0" borderId="0" xfId="0" applyFont="1" applyFill="1" applyBorder="1" applyAlignment="1">
      <alignment horizontal="center"/>
    </xf>
    <xf numFmtId="165" fontId="4" fillId="0" borderId="3" xfId="0" applyNumberFormat="1" applyFont="1" applyFill="1" applyBorder="1" applyAlignment="1">
      <alignment horizontal="center"/>
    </xf>
    <xf numFmtId="165" fontId="4" fillId="0" borderId="0" xfId="0" applyNumberFormat="1" applyFont="1" applyFill="1" applyBorder="1" applyAlignment="1">
      <alignment horizontal="center"/>
    </xf>
    <xf numFmtId="49" fontId="4" fillId="5" borderId="14" xfId="0" applyNumberFormat="1" applyFont="1" applyFill="1" applyBorder="1" applyAlignment="1">
      <alignment horizontal="center"/>
    </xf>
    <xf numFmtId="49" fontId="4" fillId="5" borderId="3" xfId="0" applyNumberFormat="1" applyFont="1" applyFill="1" applyBorder="1" applyAlignment="1">
      <alignment horizontal="center"/>
    </xf>
    <xf numFmtId="49" fontId="4" fillId="3" borderId="18" xfId="0" applyNumberFormat="1" applyFont="1" applyFill="1" applyBorder="1" applyAlignment="1">
      <alignment horizontal="center"/>
    </xf>
    <xf numFmtId="49" fontId="4" fillId="5" borderId="0" xfId="0" applyNumberFormat="1" applyFont="1" applyFill="1" applyBorder="1" applyAlignment="1">
      <alignment horizontal="center"/>
    </xf>
    <xf numFmtId="49" fontId="4" fillId="3" borderId="19" xfId="0" applyNumberFormat="1" applyFont="1" applyFill="1" applyBorder="1" applyAlignment="1">
      <alignment horizontal="center"/>
    </xf>
    <xf numFmtId="0" fontId="1" fillId="5" borderId="58" xfId="0" applyFont="1" applyFill="1" applyBorder="1"/>
    <xf numFmtId="49" fontId="4" fillId="5" borderId="59" xfId="0" applyNumberFormat="1" applyFont="1" applyFill="1" applyBorder="1" applyAlignment="1">
      <alignment horizontal="center"/>
    </xf>
    <xf numFmtId="14" fontId="8" fillId="7" borderId="21" xfId="0" quotePrefix="1" applyNumberFormat="1" applyFont="1" applyFill="1" applyBorder="1" applyAlignment="1">
      <alignment horizontal="center"/>
    </xf>
    <xf numFmtId="14" fontId="8" fillId="7" borderId="19" xfId="0" quotePrefix="1" applyNumberFormat="1" applyFont="1" applyFill="1" applyBorder="1" applyAlignment="1">
      <alignment horizontal="center"/>
    </xf>
    <xf numFmtId="0" fontId="11" fillId="5" borderId="60" xfId="0" applyFont="1" applyFill="1" applyBorder="1"/>
    <xf numFmtId="0" fontId="16" fillId="7" borderId="11" xfId="0" applyFont="1" applyFill="1" applyBorder="1"/>
    <xf numFmtId="0" fontId="1" fillId="5" borderId="11" xfId="0" applyFont="1" applyFill="1" applyBorder="1"/>
    <xf numFmtId="17" fontId="5" fillId="3" borderId="0" xfId="0" applyNumberFormat="1" applyFont="1" applyFill="1" applyBorder="1" applyAlignment="1">
      <alignment horizontal="center"/>
    </xf>
    <xf numFmtId="0" fontId="0" fillId="6" borderId="0" xfId="0" applyFill="1" applyAlignment="1">
      <alignment horizontal="center"/>
    </xf>
    <xf numFmtId="0" fontId="0" fillId="0" borderId="0" xfId="0" applyAlignment="1">
      <alignment horizontal="center"/>
    </xf>
    <xf numFmtId="0" fontId="1" fillId="0" borderId="0" xfId="0" applyFont="1" applyBorder="1" applyAlignment="1">
      <alignment horizontal="center"/>
    </xf>
    <xf numFmtId="0" fontId="1" fillId="6" borderId="0" xfId="0" applyFont="1" applyFill="1" applyAlignment="1">
      <alignment horizontal="center"/>
    </xf>
    <xf numFmtId="49" fontId="4" fillId="3" borderId="22" xfId="0" applyNumberFormat="1" applyFont="1" applyFill="1" applyBorder="1" applyAlignment="1">
      <alignment horizontal="center"/>
    </xf>
    <xf numFmtId="1" fontId="4" fillId="5" borderId="19" xfId="0" applyNumberFormat="1" applyFont="1" applyFill="1" applyBorder="1" applyAlignment="1">
      <alignment horizontal="center"/>
    </xf>
    <xf numFmtId="0" fontId="4" fillId="0" borderId="8" xfId="0" applyFont="1" applyBorder="1"/>
    <xf numFmtId="17" fontId="2" fillId="3" borderId="23" xfId="0" applyNumberFormat="1" applyFont="1" applyFill="1" applyBorder="1" applyAlignment="1">
      <alignment horizontal="center"/>
    </xf>
    <xf numFmtId="0" fontId="35" fillId="0" borderId="23" xfId="0" applyFont="1" applyBorder="1" applyAlignment="1">
      <alignment horizontal="center"/>
    </xf>
    <xf numFmtId="49" fontId="2" fillId="3" borderId="61" xfId="0" applyNumberFormat="1" applyFont="1" applyFill="1" applyBorder="1" applyAlignment="1">
      <alignment horizontal="center"/>
    </xf>
    <xf numFmtId="49" fontId="35" fillId="0" borderId="61" xfId="0" applyNumberFormat="1" applyFont="1" applyBorder="1"/>
    <xf numFmtId="0" fontId="4" fillId="0" borderId="0" xfId="0" applyFont="1" applyBorder="1"/>
    <xf numFmtId="165" fontId="10" fillId="5" borderId="0" xfId="0" applyNumberFormat="1" applyFont="1" applyFill="1" applyBorder="1" applyAlignment="1">
      <alignment horizontal="center"/>
    </xf>
    <xf numFmtId="165" fontId="4" fillId="5" borderId="12" xfId="0" applyNumberFormat="1" applyFont="1" applyFill="1" applyBorder="1" applyAlignment="1">
      <alignment horizontal="center"/>
    </xf>
    <xf numFmtId="165" fontId="4" fillId="5" borderId="13" xfId="0" applyNumberFormat="1" applyFont="1" applyFill="1" applyBorder="1" applyAlignment="1">
      <alignment horizontal="center"/>
    </xf>
    <xf numFmtId="165" fontId="4" fillId="7" borderId="17" xfId="0" applyNumberFormat="1" applyFont="1" applyFill="1" applyBorder="1" applyAlignment="1">
      <alignment horizontal="center"/>
    </xf>
    <xf numFmtId="167" fontId="9" fillId="5" borderId="3" xfId="0" applyNumberFormat="1" applyFont="1" applyFill="1" applyBorder="1" applyAlignment="1">
      <alignment horizontal="center"/>
    </xf>
    <xf numFmtId="167" fontId="9" fillId="5" borderId="24" xfId="0" applyNumberFormat="1" applyFont="1" applyFill="1" applyBorder="1" applyAlignment="1">
      <alignment horizontal="center"/>
    </xf>
    <xf numFmtId="167" fontId="9" fillId="5" borderId="0" xfId="0" applyNumberFormat="1" applyFont="1" applyFill="1" applyBorder="1" applyAlignment="1">
      <alignment horizontal="center"/>
    </xf>
    <xf numFmtId="167" fontId="4" fillId="5" borderId="0" xfId="0" applyNumberFormat="1" applyFont="1" applyFill="1" applyBorder="1" applyAlignment="1">
      <alignment horizontal="center"/>
    </xf>
    <xf numFmtId="167" fontId="4" fillId="5" borderId="14" xfId="0" applyNumberFormat="1" applyFont="1" applyFill="1" applyBorder="1" applyAlignment="1">
      <alignment horizontal="center"/>
    </xf>
    <xf numFmtId="167" fontId="9" fillId="5" borderId="14" xfId="0" applyNumberFormat="1" applyFont="1" applyFill="1" applyBorder="1" applyAlignment="1">
      <alignment horizontal="center"/>
    </xf>
    <xf numFmtId="165" fontId="9" fillId="5" borderId="62" xfId="0" applyNumberFormat="1" applyFont="1" applyFill="1" applyBorder="1" applyAlignment="1">
      <alignment horizontal="center"/>
    </xf>
    <xf numFmtId="165" fontId="9" fillId="5" borderId="12" xfId="0" applyNumberFormat="1" applyFont="1" applyFill="1" applyBorder="1" applyAlignment="1">
      <alignment horizontal="center"/>
    </xf>
    <xf numFmtId="165" fontId="4" fillId="5" borderId="10" xfId="0" applyNumberFormat="1" applyFont="1" applyFill="1" applyBorder="1" applyAlignment="1">
      <alignment horizontal="center"/>
    </xf>
    <xf numFmtId="165" fontId="4" fillId="0" borderId="13" xfId="0" applyNumberFormat="1" applyFont="1" applyFill="1" applyBorder="1" applyAlignment="1">
      <alignment horizontal="center"/>
    </xf>
    <xf numFmtId="165" fontId="21" fillId="5" borderId="0" xfId="0" applyNumberFormat="1" applyFont="1" applyFill="1" applyBorder="1" applyAlignment="1">
      <alignment horizontal="center"/>
    </xf>
    <xf numFmtId="165" fontId="18" fillId="5" borderId="0" xfId="0" applyNumberFormat="1" applyFont="1" applyFill="1" applyBorder="1" applyAlignment="1">
      <alignment horizontal="center"/>
    </xf>
    <xf numFmtId="165" fontId="9" fillId="5" borderId="3" xfId="0" applyNumberFormat="1" applyFont="1" applyFill="1" applyBorder="1" applyAlignment="1">
      <alignment horizontal="center"/>
    </xf>
    <xf numFmtId="165" fontId="4" fillId="7" borderId="4" xfId="0" applyNumberFormat="1" applyFont="1" applyFill="1" applyBorder="1" applyAlignment="1">
      <alignment horizontal="center"/>
    </xf>
    <xf numFmtId="165" fontId="4" fillId="5" borderId="9" xfId="0" applyNumberFormat="1" applyFont="1" applyFill="1" applyBorder="1" applyAlignment="1">
      <alignment horizontal="center"/>
    </xf>
    <xf numFmtId="165" fontId="4" fillId="5" borderId="26" xfId="0" applyNumberFormat="1" applyFont="1" applyFill="1" applyBorder="1" applyAlignment="1">
      <alignment horizontal="center"/>
    </xf>
    <xf numFmtId="165" fontId="4" fillId="5" borderId="2" xfId="0" applyNumberFormat="1" applyFont="1" applyFill="1" applyBorder="1" applyAlignment="1">
      <alignment horizontal="center"/>
    </xf>
    <xf numFmtId="165" fontId="20" fillId="5" borderId="0" xfId="0" applyNumberFormat="1" applyFont="1" applyFill="1" applyBorder="1" applyAlignment="1">
      <alignment horizontal="center"/>
    </xf>
    <xf numFmtId="165" fontId="19" fillId="5" borderId="0" xfId="0" applyNumberFormat="1" applyFont="1" applyFill="1" applyBorder="1" applyAlignment="1">
      <alignment horizontal="center"/>
    </xf>
    <xf numFmtId="14" fontId="8" fillId="5" borderId="27" xfId="0" quotePrefix="1" applyNumberFormat="1" applyFont="1" applyFill="1" applyBorder="1" applyAlignment="1">
      <alignment horizontal="center"/>
    </xf>
    <xf numFmtId="165" fontId="4" fillId="5" borderId="15" xfId="0" applyNumberFormat="1" applyFont="1" applyFill="1" applyBorder="1" applyAlignment="1"/>
    <xf numFmtId="49" fontId="4" fillId="3" borderId="28" xfId="0" applyNumberFormat="1" applyFont="1" applyFill="1" applyBorder="1" applyAlignment="1">
      <alignment horizontal="center" wrapText="1"/>
    </xf>
    <xf numFmtId="49" fontId="4" fillId="3" borderId="29" xfId="0" applyNumberFormat="1" applyFont="1" applyFill="1" applyBorder="1" applyAlignment="1">
      <alignment horizontal="center" wrapText="1"/>
    </xf>
    <xf numFmtId="49" fontId="4" fillId="3" borderId="30" xfId="0" applyNumberFormat="1" applyFont="1" applyFill="1" applyBorder="1" applyAlignment="1">
      <alignment horizontal="center" wrapText="1"/>
    </xf>
    <xf numFmtId="167" fontId="4" fillId="5" borderId="64" xfId="0" applyNumberFormat="1" applyFont="1" applyFill="1" applyBorder="1" applyAlignment="1">
      <alignment horizontal="center" wrapText="1"/>
    </xf>
    <xf numFmtId="165" fontId="4" fillId="5" borderId="65" xfId="0" applyNumberFormat="1" applyFont="1" applyFill="1" applyBorder="1" applyAlignment="1">
      <alignment horizontal="center"/>
    </xf>
    <xf numFmtId="165" fontId="4" fillId="5" borderId="15" xfId="0" applyNumberFormat="1" applyFont="1" applyFill="1" applyBorder="1" applyAlignment="1">
      <alignment horizontal="center"/>
    </xf>
    <xf numFmtId="49" fontId="4" fillId="3" borderId="28" xfId="0" applyNumberFormat="1" applyFont="1" applyFill="1" applyBorder="1" applyAlignment="1">
      <alignment horizontal="center"/>
    </xf>
    <xf numFmtId="49" fontId="4" fillId="3" borderId="29" xfId="0" applyNumberFormat="1" applyFont="1" applyFill="1" applyBorder="1" applyAlignment="1">
      <alignment horizontal="center"/>
    </xf>
    <xf numFmtId="165" fontId="4" fillId="5" borderId="66" xfId="0" applyNumberFormat="1" applyFont="1" applyFill="1" applyBorder="1" applyAlignment="1">
      <alignment horizontal="center"/>
    </xf>
    <xf numFmtId="49" fontId="4" fillId="5" borderId="6" xfId="0" applyNumberFormat="1" applyFont="1" applyFill="1" applyBorder="1" applyAlignment="1">
      <alignment horizontal="center"/>
    </xf>
    <xf numFmtId="167" fontId="4" fillId="5" borderId="11" xfId="0" applyNumberFormat="1" applyFont="1" applyFill="1" applyBorder="1" applyAlignment="1">
      <alignment horizontal="center" wrapText="1"/>
    </xf>
    <xf numFmtId="0" fontId="0" fillId="5" borderId="67" xfId="0" applyFill="1" applyBorder="1" applyAlignment="1">
      <alignment horizontal="center"/>
    </xf>
    <xf numFmtId="0" fontId="0" fillId="0" borderId="68" xfId="0" applyBorder="1" applyAlignment="1">
      <alignment horizontal="center"/>
    </xf>
    <xf numFmtId="14" fontId="8" fillId="7" borderId="69" xfId="0" quotePrefix="1" applyNumberFormat="1" applyFont="1" applyFill="1" applyBorder="1" applyAlignment="1">
      <alignment horizontal="center"/>
    </xf>
    <xf numFmtId="165" fontId="4" fillId="7" borderId="70" xfId="0" applyNumberFormat="1" applyFont="1" applyFill="1" applyBorder="1" applyAlignment="1">
      <alignment horizontal="center"/>
    </xf>
    <xf numFmtId="167" fontId="4" fillId="7" borderId="71" xfId="0" applyNumberFormat="1" applyFont="1" applyFill="1" applyBorder="1" applyAlignment="1">
      <alignment horizontal="center"/>
    </xf>
    <xf numFmtId="165" fontId="4" fillId="7" borderId="71" xfId="0" applyNumberFormat="1" applyFont="1" applyFill="1" applyBorder="1" applyAlignment="1">
      <alignment horizontal="center"/>
    </xf>
    <xf numFmtId="0" fontId="0" fillId="5" borderId="67" xfId="0" applyFill="1" applyBorder="1"/>
    <xf numFmtId="0" fontId="0" fillId="0" borderId="72" xfId="0" applyBorder="1"/>
    <xf numFmtId="0" fontId="0" fillId="5" borderId="72" xfId="0" applyFill="1" applyBorder="1"/>
    <xf numFmtId="49" fontId="5" fillId="3" borderId="0" xfId="0" applyNumberFormat="1" applyFont="1" applyFill="1" applyBorder="1" applyAlignment="1">
      <alignment horizontal="center"/>
    </xf>
    <xf numFmtId="0" fontId="0" fillId="0" borderId="0" xfId="0" applyFill="1"/>
    <xf numFmtId="1" fontId="4" fillId="0" borderId="8" xfId="0" applyNumberFormat="1" applyFont="1" applyBorder="1"/>
    <xf numFmtId="1" fontId="2" fillId="3" borderId="61" xfId="0" applyNumberFormat="1" applyFont="1" applyFill="1" applyBorder="1" applyAlignment="1">
      <alignment horizontal="center"/>
    </xf>
    <xf numFmtId="1" fontId="35" fillId="0" borderId="61" xfId="0" applyNumberFormat="1" applyFont="1" applyBorder="1"/>
    <xf numFmtId="1" fontId="0" fillId="0" borderId="0" xfId="0" applyNumberFormat="1"/>
    <xf numFmtId="0" fontId="0" fillId="0" borderId="67" xfId="0" applyBorder="1" applyAlignment="1">
      <alignment horizontal="center"/>
    </xf>
    <xf numFmtId="49" fontId="4" fillId="3" borderId="21" xfId="0" applyNumberFormat="1" applyFont="1" applyFill="1" applyBorder="1" applyAlignment="1">
      <alignment horizontal="center"/>
    </xf>
    <xf numFmtId="0" fontId="0" fillId="0" borderId="67" xfId="0" applyBorder="1"/>
    <xf numFmtId="49" fontId="4" fillId="5" borderId="22" xfId="0" applyNumberFormat="1" applyFont="1" applyFill="1" applyBorder="1" applyAlignment="1">
      <alignment horizontal="center"/>
    </xf>
    <xf numFmtId="165" fontId="4" fillId="5" borderId="0" xfId="0" applyNumberFormat="1" applyFont="1" applyFill="1" applyBorder="1" applyAlignment="1">
      <alignment horizontal="right"/>
    </xf>
    <xf numFmtId="0" fontId="36" fillId="0" borderId="0" xfId="0" applyFont="1"/>
    <xf numFmtId="49" fontId="4" fillId="5" borderId="5" xfId="0" applyNumberFormat="1" applyFont="1" applyFill="1" applyBorder="1" applyAlignment="1">
      <alignment horizontal="center"/>
    </xf>
    <xf numFmtId="167" fontId="4" fillId="5" borderId="9" xfId="0" applyNumberFormat="1" applyFont="1" applyFill="1" applyBorder="1" applyAlignment="1">
      <alignment horizontal="center" wrapText="1"/>
    </xf>
    <xf numFmtId="49" fontId="4" fillId="3" borderId="22" xfId="0" applyNumberFormat="1" applyFont="1" applyFill="1" applyBorder="1" applyAlignment="1">
      <alignment horizontal="center" wrapText="1"/>
    </xf>
    <xf numFmtId="49" fontId="4" fillId="3" borderId="14" xfId="0" applyNumberFormat="1" applyFont="1" applyFill="1" applyBorder="1" applyAlignment="1">
      <alignment horizontal="center" wrapText="1"/>
    </xf>
    <xf numFmtId="49" fontId="4" fillId="3" borderId="33" xfId="0" applyNumberFormat="1" applyFont="1" applyFill="1" applyBorder="1" applyAlignment="1">
      <alignment horizontal="center" wrapText="1"/>
    </xf>
    <xf numFmtId="49" fontId="35" fillId="0" borderId="73" xfId="0" applyNumberFormat="1" applyFont="1" applyBorder="1"/>
    <xf numFmtId="0" fontId="16" fillId="7" borderId="74" xfId="0" applyFont="1" applyFill="1" applyBorder="1"/>
    <xf numFmtId="0" fontId="16" fillId="5" borderId="9" xfId="0" applyFont="1" applyFill="1" applyBorder="1"/>
    <xf numFmtId="14" fontId="8" fillId="5" borderId="3" xfId="0" quotePrefix="1" applyNumberFormat="1" applyFont="1" applyFill="1" applyBorder="1" applyAlignment="1">
      <alignment horizontal="right"/>
    </xf>
    <xf numFmtId="14" fontId="8" fillId="5" borderId="15" xfId="0" quotePrefix="1" applyNumberFormat="1" applyFont="1" applyFill="1" applyBorder="1" applyAlignment="1">
      <alignment horizontal="right"/>
    </xf>
    <xf numFmtId="14" fontId="8" fillId="5" borderId="0" xfId="0" quotePrefix="1" applyNumberFormat="1" applyFont="1" applyFill="1" applyBorder="1" applyAlignment="1">
      <alignment horizontal="right"/>
    </xf>
    <xf numFmtId="14" fontId="8" fillId="7" borderId="16" xfId="0" quotePrefix="1" applyNumberFormat="1" applyFont="1" applyFill="1" applyBorder="1" applyAlignment="1">
      <alignment horizontal="right"/>
    </xf>
    <xf numFmtId="14" fontId="7" fillId="5" borderId="0" xfId="0" quotePrefix="1" applyNumberFormat="1" applyFont="1" applyFill="1" applyBorder="1" applyAlignment="1">
      <alignment horizontal="right"/>
    </xf>
    <xf numFmtId="0" fontId="4" fillId="5" borderId="12" xfId="0" applyFont="1" applyFill="1" applyBorder="1" applyAlignment="1">
      <alignment horizontal="right"/>
    </xf>
    <xf numFmtId="0" fontId="4" fillId="5" borderId="13" xfId="0" applyFont="1" applyFill="1" applyBorder="1" applyAlignment="1">
      <alignment horizontal="right"/>
    </xf>
    <xf numFmtId="0" fontId="4" fillId="7" borderId="17" xfId="0" applyFont="1" applyFill="1" applyBorder="1" applyAlignment="1">
      <alignment horizontal="right"/>
    </xf>
    <xf numFmtId="0" fontId="9" fillId="5" borderId="0" xfId="0" applyFont="1" applyFill="1" applyBorder="1" applyAlignment="1">
      <alignment horizontal="right"/>
    </xf>
    <xf numFmtId="0" fontId="4" fillId="5" borderId="3" xfId="0" applyFont="1" applyFill="1" applyBorder="1" applyAlignment="1">
      <alignment horizontal="right"/>
    </xf>
    <xf numFmtId="0" fontId="4" fillId="5" borderId="0" xfId="0" applyFont="1" applyFill="1" applyBorder="1" applyAlignment="1">
      <alignment horizontal="right"/>
    </xf>
    <xf numFmtId="0" fontId="4" fillId="7" borderId="16" xfId="0" applyFont="1" applyFill="1" applyBorder="1" applyAlignment="1">
      <alignment horizontal="right"/>
    </xf>
    <xf numFmtId="164" fontId="4" fillId="5" borderId="3" xfId="0" applyNumberFormat="1" applyFont="1" applyFill="1" applyBorder="1" applyAlignment="1">
      <alignment horizontal="right"/>
    </xf>
    <xf numFmtId="164" fontId="4" fillId="5" borderId="0" xfId="0" applyNumberFormat="1" applyFont="1" applyFill="1" applyBorder="1" applyAlignment="1">
      <alignment horizontal="right"/>
    </xf>
    <xf numFmtId="164" fontId="4" fillId="7" borderId="16" xfId="0" applyNumberFormat="1" applyFont="1" applyFill="1" applyBorder="1" applyAlignment="1">
      <alignment horizontal="right"/>
    </xf>
    <xf numFmtId="164" fontId="9" fillId="5" borderId="0" xfId="0" applyNumberFormat="1" applyFont="1" applyFill="1" applyBorder="1" applyAlignment="1">
      <alignment horizontal="right"/>
    </xf>
    <xf numFmtId="165" fontId="4" fillId="5" borderId="3" xfId="0" applyNumberFormat="1" applyFont="1" applyFill="1" applyBorder="1" applyAlignment="1">
      <alignment horizontal="right"/>
    </xf>
    <xf numFmtId="165" fontId="9" fillId="5" borderId="0" xfId="0" applyNumberFormat="1" applyFont="1" applyFill="1" applyBorder="1" applyAlignment="1">
      <alignment horizontal="right"/>
    </xf>
    <xf numFmtId="165" fontId="10" fillId="5" borderId="0" xfId="0" applyNumberFormat="1" applyFont="1" applyFill="1" applyBorder="1" applyAlignment="1">
      <alignment horizontal="right"/>
    </xf>
    <xf numFmtId="165" fontId="10" fillId="4" borderId="28" xfId="0" applyNumberFormat="1" applyFont="1" applyFill="1" applyBorder="1" applyAlignment="1">
      <alignment horizontal="right"/>
    </xf>
    <xf numFmtId="165" fontId="4" fillId="4" borderId="29" xfId="0" applyNumberFormat="1" applyFont="1" applyFill="1" applyBorder="1" applyAlignment="1">
      <alignment horizontal="right"/>
    </xf>
    <xf numFmtId="165" fontId="10" fillId="4" borderId="29" xfId="0" applyNumberFormat="1" applyFont="1" applyFill="1" applyBorder="1" applyAlignment="1">
      <alignment horizontal="right"/>
    </xf>
    <xf numFmtId="165" fontId="10" fillId="7" borderId="21" xfId="0" applyNumberFormat="1" applyFont="1" applyFill="1" applyBorder="1" applyAlignment="1">
      <alignment horizontal="right"/>
    </xf>
    <xf numFmtId="165" fontId="4" fillId="4" borderId="28" xfId="0" applyNumberFormat="1" applyFont="1" applyFill="1" applyBorder="1" applyAlignment="1">
      <alignment horizontal="right"/>
    </xf>
    <xf numFmtId="166" fontId="15" fillId="0" borderId="3" xfId="0" applyNumberFormat="1" applyFont="1" applyBorder="1" applyAlignment="1">
      <alignment horizontal="right"/>
    </xf>
    <xf numFmtId="166" fontId="4" fillId="0" borderId="0" xfId="0" applyNumberFormat="1" applyFont="1" applyFill="1" applyAlignment="1">
      <alignment horizontal="right"/>
    </xf>
    <xf numFmtId="166" fontId="15" fillId="0" borderId="0" xfId="0" applyNumberFormat="1" applyFont="1" applyBorder="1" applyAlignment="1">
      <alignment horizontal="right"/>
    </xf>
    <xf numFmtId="166" fontId="4" fillId="7" borderId="16" xfId="0" applyNumberFormat="1" applyFont="1" applyFill="1" applyBorder="1" applyAlignment="1">
      <alignment horizontal="right"/>
    </xf>
    <xf numFmtId="166" fontId="15" fillId="5" borderId="0" xfId="0" applyNumberFormat="1" applyFont="1" applyFill="1" applyBorder="1" applyAlignment="1">
      <alignment horizontal="right"/>
    </xf>
    <xf numFmtId="166" fontId="37" fillId="0" borderId="28" xfId="0" applyNumberFormat="1" applyFont="1" applyBorder="1" applyAlignment="1">
      <alignment horizontal="right"/>
    </xf>
    <xf numFmtId="166" fontId="15" fillId="0" borderId="28" xfId="0" applyNumberFormat="1" applyFont="1" applyBorder="1" applyAlignment="1">
      <alignment horizontal="right"/>
    </xf>
    <xf numFmtId="166" fontId="15" fillId="0" borderId="0" xfId="0" applyNumberFormat="1" applyFont="1" applyFill="1" applyAlignment="1">
      <alignment horizontal="right"/>
    </xf>
    <xf numFmtId="166" fontId="10" fillId="5" borderId="0" xfId="0" applyNumberFormat="1" applyFont="1" applyFill="1" applyBorder="1" applyAlignment="1">
      <alignment horizontal="right"/>
    </xf>
    <xf numFmtId="166" fontId="10" fillId="7" borderId="21" xfId="0" applyNumberFormat="1" applyFont="1" applyFill="1" applyBorder="1" applyAlignment="1">
      <alignment horizontal="right"/>
    </xf>
    <xf numFmtId="165" fontId="10" fillId="5" borderId="35" xfId="0" applyNumberFormat="1" applyFont="1" applyFill="1" applyBorder="1" applyAlignment="1">
      <alignment horizontal="right"/>
    </xf>
    <xf numFmtId="165" fontId="10" fillId="5" borderId="31" xfId="0" applyNumberFormat="1" applyFont="1" applyFill="1" applyBorder="1" applyAlignment="1">
      <alignment horizontal="right"/>
    </xf>
    <xf numFmtId="0" fontId="0" fillId="0" borderId="0" xfId="0" applyAlignment="1">
      <alignment horizontal="right"/>
    </xf>
    <xf numFmtId="165" fontId="10" fillId="5" borderId="32" xfId="0" applyNumberFormat="1" applyFont="1" applyFill="1" applyBorder="1" applyAlignment="1">
      <alignment horizontal="right"/>
    </xf>
    <xf numFmtId="165" fontId="10" fillId="4" borderId="20" xfId="0" applyNumberFormat="1" applyFont="1" applyFill="1" applyBorder="1" applyAlignment="1">
      <alignment horizontal="right"/>
    </xf>
    <xf numFmtId="165" fontId="10" fillId="7" borderId="29" xfId="0" applyNumberFormat="1" applyFont="1" applyFill="1" applyBorder="1" applyAlignment="1">
      <alignment horizontal="right"/>
    </xf>
    <xf numFmtId="165" fontId="10" fillId="5" borderId="24" xfId="0" applyNumberFormat="1" applyFont="1" applyFill="1" applyBorder="1" applyAlignment="1">
      <alignment horizontal="right"/>
    </xf>
    <xf numFmtId="165" fontId="10" fillId="5" borderId="26" xfId="0" applyNumberFormat="1" applyFont="1" applyFill="1" applyBorder="1" applyAlignment="1">
      <alignment horizontal="right"/>
    </xf>
    <xf numFmtId="165" fontId="10" fillId="7" borderId="20" xfId="0" applyNumberFormat="1" applyFont="1" applyFill="1" applyBorder="1" applyAlignment="1">
      <alignment horizontal="right"/>
    </xf>
    <xf numFmtId="165" fontId="14" fillId="5" borderId="3" xfId="0" applyNumberFormat="1" applyFont="1" applyFill="1" applyBorder="1" applyAlignment="1">
      <alignment horizontal="right"/>
    </xf>
    <xf numFmtId="165" fontId="14" fillId="5" borderId="0" xfId="0" applyNumberFormat="1" applyFont="1" applyFill="1" applyBorder="1" applyAlignment="1">
      <alignment horizontal="right"/>
    </xf>
    <xf numFmtId="165" fontId="14" fillId="7" borderId="16" xfId="0" applyNumberFormat="1" applyFont="1" applyFill="1" applyBorder="1" applyAlignment="1">
      <alignment horizontal="right"/>
    </xf>
    <xf numFmtId="166" fontId="10" fillId="4" borderId="28" xfId="0" applyNumberFormat="1" applyFont="1" applyFill="1" applyBorder="1" applyAlignment="1">
      <alignment horizontal="right"/>
    </xf>
    <xf numFmtId="166" fontId="10" fillId="7" borderId="29" xfId="0" applyNumberFormat="1" applyFont="1" applyFill="1" applyBorder="1" applyAlignment="1">
      <alignment horizontal="right"/>
    </xf>
    <xf numFmtId="166" fontId="4" fillId="5" borderId="3" xfId="0" applyNumberFormat="1" applyFont="1" applyFill="1" applyBorder="1" applyAlignment="1">
      <alignment horizontal="right"/>
    </xf>
    <xf numFmtId="166" fontId="4" fillId="5" borderId="0" xfId="0" applyNumberFormat="1" applyFont="1" applyFill="1" applyAlignment="1">
      <alignment horizontal="right"/>
    </xf>
    <xf numFmtId="166" fontId="4" fillId="5" borderId="0" xfId="0" applyNumberFormat="1" applyFont="1" applyFill="1" applyBorder="1" applyAlignment="1">
      <alignment horizontal="right"/>
    </xf>
    <xf numFmtId="166" fontId="4" fillId="5" borderId="25" xfId="0" applyNumberFormat="1" applyFont="1" applyFill="1" applyBorder="1" applyAlignment="1">
      <alignment horizontal="right"/>
    </xf>
    <xf numFmtId="165" fontId="10" fillId="4" borderId="25" xfId="0" applyNumberFormat="1" applyFont="1" applyFill="1" applyBorder="1" applyAlignment="1">
      <alignment horizontal="right"/>
    </xf>
    <xf numFmtId="165" fontId="10" fillId="4" borderId="15" xfId="0" applyNumberFormat="1" applyFont="1" applyFill="1" applyBorder="1" applyAlignment="1">
      <alignment horizontal="right"/>
    </xf>
    <xf numFmtId="165" fontId="10" fillId="7" borderId="36" xfId="0" applyNumberFormat="1" applyFont="1" applyFill="1" applyBorder="1" applyAlignment="1">
      <alignment horizontal="right"/>
    </xf>
    <xf numFmtId="165" fontId="4" fillId="4" borderId="15" xfId="0" applyNumberFormat="1" applyFont="1" applyFill="1" applyBorder="1" applyAlignment="1">
      <alignment horizontal="right"/>
    </xf>
    <xf numFmtId="165" fontId="10" fillId="4" borderId="75" xfId="0" applyNumberFormat="1" applyFont="1" applyFill="1" applyBorder="1" applyAlignment="1">
      <alignment horizontal="right"/>
    </xf>
    <xf numFmtId="165" fontId="10" fillId="7" borderId="35" xfId="0" applyNumberFormat="1" applyFont="1" applyFill="1" applyBorder="1" applyAlignment="1">
      <alignment horizontal="right"/>
    </xf>
    <xf numFmtId="165" fontId="10" fillId="5" borderId="76" xfId="0" applyNumberFormat="1" applyFont="1" applyFill="1" applyBorder="1" applyAlignment="1">
      <alignment horizontal="right"/>
    </xf>
    <xf numFmtId="165" fontId="10" fillId="5" borderId="77" xfId="0" applyNumberFormat="1" applyFont="1" applyFill="1" applyBorder="1" applyAlignment="1">
      <alignment horizontal="right"/>
    </xf>
    <xf numFmtId="165" fontId="10" fillId="5" borderId="78" xfId="0" applyNumberFormat="1" applyFont="1" applyFill="1" applyBorder="1" applyAlignment="1">
      <alignment horizontal="right"/>
    </xf>
    <xf numFmtId="165" fontId="10" fillId="5" borderId="79" xfId="0" applyNumberFormat="1" applyFont="1" applyFill="1" applyBorder="1" applyAlignment="1">
      <alignment horizontal="right"/>
    </xf>
    <xf numFmtId="165" fontId="4" fillId="5" borderId="77" xfId="0" applyNumberFormat="1" applyFont="1" applyFill="1" applyBorder="1" applyAlignment="1">
      <alignment horizontal="right"/>
    </xf>
    <xf numFmtId="165" fontId="10" fillId="5" borderId="80" xfId="0" applyNumberFormat="1" applyFont="1" applyFill="1" applyBorder="1" applyAlignment="1">
      <alignment horizontal="right"/>
    </xf>
    <xf numFmtId="166" fontId="4" fillId="5" borderId="16" xfId="0" applyNumberFormat="1" applyFont="1" applyFill="1" applyBorder="1" applyAlignment="1">
      <alignment horizontal="right"/>
    </xf>
    <xf numFmtId="166" fontId="15" fillId="0" borderId="81" xfId="0" applyNumberFormat="1" applyFont="1" applyBorder="1" applyAlignment="1">
      <alignment horizontal="right"/>
    </xf>
    <xf numFmtId="166" fontId="15" fillId="0" borderId="63" xfId="0" applyNumberFormat="1" applyFont="1" applyBorder="1" applyAlignment="1">
      <alignment horizontal="right"/>
    </xf>
    <xf numFmtId="165" fontId="10" fillId="4" borderId="22" xfId="0" applyNumberFormat="1" applyFont="1" applyFill="1" applyBorder="1" applyAlignment="1">
      <alignment horizontal="right"/>
    </xf>
    <xf numFmtId="168" fontId="4" fillId="5" borderId="3" xfId="2" applyNumberFormat="1" applyFont="1" applyFill="1" applyBorder="1" applyAlignment="1">
      <alignment horizontal="right"/>
    </xf>
    <xf numFmtId="168" fontId="4" fillId="5" borderId="0" xfId="2" applyNumberFormat="1" applyFont="1" applyFill="1" applyBorder="1" applyAlignment="1">
      <alignment horizontal="right"/>
    </xf>
    <xf numFmtId="168" fontId="4" fillId="7" borderId="16" xfId="2" applyNumberFormat="1" applyFont="1" applyFill="1" applyBorder="1" applyAlignment="1">
      <alignment horizontal="right"/>
    </xf>
    <xf numFmtId="165" fontId="4" fillId="5" borderId="12" xfId="0" applyNumberFormat="1" applyFont="1" applyFill="1" applyBorder="1" applyAlignment="1">
      <alignment horizontal="right"/>
    </xf>
    <xf numFmtId="165" fontId="4" fillId="5" borderId="13" xfId="0" applyNumberFormat="1" applyFont="1" applyFill="1" applyBorder="1" applyAlignment="1">
      <alignment horizontal="right"/>
    </xf>
    <xf numFmtId="165" fontId="4" fillId="7" borderId="17" xfId="0" applyNumberFormat="1" applyFont="1" applyFill="1" applyBorder="1" applyAlignment="1">
      <alignment horizontal="right"/>
    </xf>
    <xf numFmtId="167" fontId="4" fillId="7" borderId="18" xfId="0" applyNumberFormat="1" applyFont="1" applyFill="1" applyBorder="1" applyAlignment="1">
      <alignment horizontal="right"/>
    </xf>
    <xf numFmtId="167" fontId="4" fillId="7" borderId="37" xfId="0" applyNumberFormat="1" applyFont="1" applyFill="1" applyBorder="1" applyAlignment="1">
      <alignment horizontal="right"/>
    </xf>
    <xf numFmtId="165" fontId="4" fillId="7" borderId="19" xfId="0" applyNumberFormat="1" applyFont="1" applyFill="1" applyBorder="1" applyAlignment="1">
      <alignment horizontal="right"/>
    </xf>
    <xf numFmtId="167" fontId="9" fillId="5" borderId="0" xfId="0" applyNumberFormat="1" applyFont="1" applyFill="1" applyBorder="1" applyAlignment="1">
      <alignment horizontal="right"/>
    </xf>
    <xf numFmtId="165" fontId="4" fillId="7" borderId="4" xfId="0" applyNumberFormat="1" applyFont="1" applyFill="1" applyBorder="1" applyAlignment="1">
      <alignment horizontal="right"/>
    </xf>
    <xf numFmtId="165" fontId="4" fillId="7" borderId="21" xfId="0" applyNumberFormat="1" applyFont="1" applyFill="1" applyBorder="1" applyAlignment="1">
      <alignment horizontal="right"/>
    </xf>
    <xf numFmtId="167" fontId="4" fillId="7" borderId="4" xfId="0" applyNumberFormat="1" applyFont="1" applyFill="1" applyBorder="1" applyAlignment="1">
      <alignment horizontal="right"/>
    </xf>
    <xf numFmtId="167" fontId="4" fillId="5" borderId="9" xfId="0" applyNumberFormat="1" applyFont="1" applyFill="1" applyBorder="1" applyAlignment="1">
      <alignment horizontal="right"/>
    </xf>
    <xf numFmtId="167" fontId="4" fillId="5" borderId="27" xfId="0" applyNumberFormat="1" applyFont="1" applyFill="1" applyBorder="1" applyAlignment="1">
      <alignment horizontal="right"/>
    </xf>
    <xf numFmtId="167" fontId="4" fillId="7" borderId="16" xfId="0" applyNumberFormat="1" applyFont="1" applyFill="1" applyBorder="1" applyAlignment="1">
      <alignment horizontal="right"/>
    </xf>
    <xf numFmtId="165" fontId="4" fillId="5" borderId="9" xfId="0" applyNumberFormat="1" applyFont="1" applyFill="1" applyBorder="1" applyAlignment="1">
      <alignment horizontal="right"/>
    </xf>
    <xf numFmtId="1" fontId="4" fillId="5" borderId="3" xfId="0" applyNumberFormat="1" applyFont="1" applyFill="1" applyBorder="1" applyAlignment="1"/>
    <xf numFmtId="167" fontId="9" fillId="5" borderId="24" xfId="0" applyNumberFormat="1" applyFont="1" applyFill="1" applyBorder="1" applyAlignment="1">
      <alignment horizontal="right"/>
    </xf>
    <xf numFmtId="1" fontId="4" fillId="5" borderId="3" xfId="0" applyNumberFormat="1" applyFont="1" applyFill="1" applyBorder="1" applyAlignment="1">
      <alignment horizontal="right"/>
    </xf>
    <xf numFmtId="0" fontId="0" fillId="0" borderId="67" xfId="0" applyBorder="1" applyAlignment="1">
      <alignment horizontal="right"/>
    </xf>
    <xf numFmtId="167" fontId="4" fillId="5" borderId="0" xfId="0" applyNumberFormat="1" applyFont="1" applyFill="1" applyBorder="1" applyAlignment="1">
      <alignment horizontal="right"/>
    </xf>
    <xf numFmtId="167" fontId="4" fillId="5" borderId="38" xfId="0" applyNumberFormat="1" applyFont="1" applyFill="1" applyBorder="1" applyAlignment="1">
      <alignment horizontal="right"/>
    </xf>
    <xf numFmtId="165" fontId="4" fillId="5" borderId="38" xfId="0" applyNumberFormat="1" applyFont="1" applyFill="1" applyBorder="1" applyAlignment="1">
      <alignment horizontal="right"/>
    </xf>
    <xf numFmtId="167" fontId="9" fillId="5" borderId="3" xfId="0" applyNumberFormat="1" applyFont="1" applyFill="1" applyBorder="1" applyAlignment="1">
      <alignment horizontal="right"/>
    </xf>
    <xf numFmtId="167" fontId="4" fillId="5" borderId="3" xfId="0" applyNumberFormat="1" applyFont="1" applyFill="1" applyBorder="1" applyAlignment="1">
      <alignment horizontal="right"/>
    </xf>
    <xf numFmtId="165" fontId="4" fillId="5" borderId="10" xfId="0" applyNumberFormat="1" applyFont="1" applyFill="1" applyBorder="1" applyAlignment="1">
      <alignment horizontal="right"/>
    </xf>
    <xf numFmtId="165" fontId="9" fillId="5" borderId="13" xfId="0" applyNumberFormat="1" applyFont="1" applyFill="1" applyBorder="1" applyAlignment="1">
      <alignment horizontal="right"/>
    </xf>
    <xf numFmtId="165" fontId="9" fillId="5" borderId="39" xfId="0" applyNumberFormat="1" applyFont="1" applyFill="1" applyBorder="1" applyAlignment="1">
      <alignment horizontal="right"/>
    </xf>
    <xf numFmtId="0" fontId="0" fillId="0" borderId="12" xfId="0" applyBorder="1" applyAlignment="1">
      <alignment horizontal="right"/>
    </xf>
    <xf numFmtId="0" fontId="0" fillId="0" borderId="10" xfId="0" applyBorder="1" applyAlignment="1">
      <alignment horizontal="right"/>
    </xf>
    <xf numFmtId="0" fontId="32" fillId="0" borderId="10" xfId="0" applyFont="1" applyBorder="1" applyAlignment="1">
      <alignment horizontal="right"/>
    </xf>
    <xf numFmtId="0" fontId="0" fillId="0" borderId="40" xfId="0" applyBorder="1" applyAlignment="1">
      <alignment horizontal="right"/>
    </xf>
    <xf numFmtId="0" fontId="0" fillId="0" borderId="68" xfId="0" applyBorder="1" applyAlignment="1">
      <alignment horizontal="right"/>
    </xf>
    <xf numFmtId="165" fontId="4" fillId="0" borderId="3" xfId="0" applyNumberFormat="1" applyFont="1" applyFill="1" applyBorder="1" applyAlignment="1">
      <alignment horizontal="right"/>
    </xf>
    <xf numFmtId="165" fontId="4" fillId="0" borderId="0" xfId="0" applyNumberFormat="1" applyFont="1" applyFill="1" applyBorder="1" applyAlignment="1">
      <alignment horizontal="right"/>
    </xf>
    <xf numFmtId="168" fontId="4" fillId="0" borderId="3" xfId="2" applyNumberFormat="1" applyFont="1" applyFill="1" applyBorder="1" applyAlignment="1">
      <alignment horizontal="right"/>
    </xf>
    <xf numFmtId="168" fontId="4" fillId="0" borderId="0" xfId="2" applyNumberFormat="1" applyFont="1" applyFill="1" applyBorder="1" applyAlignment="1">
      <alignment horizontal="right"/>
    </xf>
    <xf numFmtId="165" fontId="4" fillId="0" borderId="12" xfId="0" applyNumberFormat="1" applyFont="1" applyFill="1" applyBorder="1" applyAlignment="1">
      <alignment horizontal="right"/>
    </xf>
    <xf numFmtId="165" fontId="4" fillId="0" borderId="13" xfId="0" applyNumberFormat="1" applyFont="1" applyFill="1" applyBorder="1" applyAlignment="1">
      <alignment horizontal="right"/>
    </xf>
    <xf numFmtId="165" fontId="4" fillId="7" borderId="18" xfId="0" applyNumberFormat="1" applyFont="1" applyFill="1" applyBorder="1" applyAlignment="1">
      <alignment horizontal="right"/>
    </xf>
    <xf numFmtId="165" fontId="4" fillId="7" borderId="37" xfId="0" applyNumberFormat="1" applyFont="1" applyFill="1" applyBorder="1" applyAlignment="1">
      <alignment horizontal="right"/>
    </xf>
    <xf numFmtId="165" fontId="4" fillId="5" borderId="57" xfId="0" applyNumberFormat="1" applyFont="1" applyFill="1" applyBorder="1" applyAlignment="1">
      <alignment horizontal="right"/>
    </xf>
    <xf numFmtId="165" fontId="9" fillId="5" borderId="77" xfId="0" applyNumberFormat="1" applyFont="1" applyFill="1" applyBorder="1" applyAlignment="1">
      <alignment horizontal="right"/>
    </xf>
    <xf numFmtId="165" fontId="4" fillId="5" borderId="66" xfId="0" applyNumberFormat="1" applyFont="1" applyFill="1" applyBorder="1" applyAlignment="1">
      <alignment horizontal="right"/>
    </xf>
    <xf numFmtId="165" fontId="9" fillId="5" borderId="82" xfId="0" applyNumberFormat="1" applyFont="1" applyFill="1" applyBorder="1" applyAlignment="1">
      <alignment horizontal="right"/>
    </xf>
    <xf numFmtId="165" fontId="4" fillId="5" borderId="82" xfId="0" applyNumberFormat="1" applyFont="1" applyFill="1" applyBorder="1" applyAlignment="1">
      <alignment horizontal="right"/>
    </xf>
    <xf numFmtId="167" fontId="4" fillId="5" borderId="11" xfId="0" applyNumberFormat="1" applyFont="1" applyFill="1" applyBorder="1" applyAlignment="1">
      <alignment horizontal="right" wrapText="1"/>
    </xf>
    <xf numFmtId="49" fontId="4" fillId="3" borderId="28" xfId="0" applyNumberFormat="1" applyFont="1" applyFill="1" applyBorder="1" applyAlignment="1">
      <alignment horizontal="right" wrapText="1"/>
    </xf>
    <xf numFmtId="49" fontId="4" fillId="3" borderId="29" xfId="0" applyNumberFormat="1" applyFont="1" applyFill="1" applyBorder="1" applyAlignment="1">
      <alignment horizontal="right" wrapText="1"/>
    </xf>
    <xf numFmtId="49" fontId="4" fillId="3" borderId="30" xfId="0" applyNumberFormat="1" applyFont="1" applyFill="1" applyBorder="1" applyAlignment="1">
      <alignment horizontal="right" wrapText="1"/>
    </xf>
    <xf numFmtId="165" fontId="9" fillId="5" borderId="10" xfId="0" applyNumberFormat="1" applyFont="1" applyFill="1" applyBorder="1" applyAlignment="1">
      <alignment horizontal="right"/>
    </xf>
    <xf numFmtId="14" fontId="6" fillId="5" borderId="3" xfId="0" quotePrefix="1" applyNumberFormat="1" applyFont="1" applyFill="1" applyBorder="1" applyAlignment="1">
      <alignment horizontal="right"/>
    </xf>
    <xf numFmtId="14" fontId="8" fillId="5" borderId="11" xfId="0" quotePrefix="1" applyNumberFormat="1" applyFont="1" applyFill="1" applyBorder="1" applyAlignment="1">
      <alignment horizontal="right"/>
    </xf>
    <xf numFmtId="14" fontId="6" fillId="5" borderId="0" xfId="0" quotePrefix="1" applyNumberFormat="1" applyFont="1" applyFill="1" applyBorder="1" applyAlignment="1">
      <alignment horizontal="right"/>
    </xf>
    <xf numFmtId="165" fontId="9" fillId="5" borderId="3" xfId="0" applyNumberFormat="1" applyFont="1" applyFill="1" applyBorder="1" applyAlignment="1">
      <alignment horizontal="right"/>
    </xf>
    <xf numFmtId="10" fontId="9" fillId="5" borderId="3" xfId="2" applyNumberFormat="1" applyFont="1" applyFill="1" applyBorder="1" applyAlignment="1">
      <alignment horizontal="right"/>
    </xf>
    <xf numFmtId="168" fontId="4" fillId="5" borderId="9" xfId="2" applyNumberFormat="1" applyFont="1" applyFill="1" applyBorder="1" applyAlignment="1">
      <alignment horizontal="right"/>
    </xf>
    <xf numFmtId="168" fontId="9" fillId="5" borderId="0" xfId="2" applyNumberFormat="1" applyFont="1" applyFill="1" applyBorder="1" applyAlignment="1">
      <alignment horizontal="right"/>
    </xf>
    <xf numFmtId="165" fontId="9" fillId="5" borderId="12" xfId="0" applyNumberFormat="1" applyFont="1" applyFill="1" applyBorder="1" applyAlignment="1">
      <alignment horizontal="right"/>
    </xf>
    <xf numFmtId="165" fontId="4" fillId="7" borderId="69" xfId="0" applyNumberFormat="1" applyFont="1" applyFill="1" applyBorder="1" applyAlignment="1">
      <alignment horizontal="right"/>
    </xf>
    <xf numFmtId="165" fontId="4" fillId="7" borderId="71" xfId="0" applyNumberFormat="1" applyFont="1" applyFill="1" applyBorder="1" applyAlignment="1">
      <alignment horizontal="right"/>
    </xf>
    <xf numFmtId="0" fontId="0" fillId="0" borderId="0" xfId="0" applyProtection="1">
      <protection locked="0"/>
    </xf>
    <xf numFmtId="0" fontId="32" fillId="5" borderId="0" xfId="0" applyFont="1" applyFill="1" applyProtection="1">
      <protection locked="0"/>
    </xf>
    <xf numFmtId="165" fontId="9" fillId="5" borderId="0" xfId="0" applyNumberFormat="1" applyFont="1" applyFill="1" applyBorder="1" applyAlignment="1" applyProtection="1">
      <alignment horizontal="right"/>
      <protection locked="0"/>
    </xf>
    <xf numFmtId="167" fontId="9" fillId="5" borderId="0" xfId="0" applyNumberFormat="1" applyFont="1" applyFill="1" applyBorder="1" applyAlignment="1" applyProtection="1">
      <alignment horizontal="right"/>
      <protection locked="0"/>
    </xf>
    <xf numFmtId="165" fontId="4" fillId="5" borderId="0" xfId="0" applyNumberFormat="1" applyFont="1" applyFill="1" applyBorder="1" applyAlignment="1" applyProtection="1">
      <alignment horizontal="right"/>
      <protection locked="0"/>
    </xf>
    <xf numFmtId="0" fontId="0" fillId="5" borderId="14" xfId="0" applyFill="1" applyBorder="1"/>
    <xf numFmtId="0" fontId="0" fillId="0" borderId="0" xfId="0" applyBorder="1"/>
    <xf numFmtId="0" fontId="0" fillId="0" borderId="0" xfId="0" applyBorder="1" applyAlignment="1">
      <alignment horizontal="right"/>
    </xf>
    <xf numFmtId="0" fontId="0" fillId="0" borderId="13" xfId="0" applyBorder="1" applyAlignment="1">
      <alignment horizontal="right"/>
    </xf>
    <xf numFmtId="0" fontId="0" fillId="5" borderId="0" xfId="0" applyFill="1" applyBorder="1" applyAlignment="1">
      <alignment horizontal="center"/>
    </xf>
    <xf numFmtId="0" fontId="0" fillId="0" borderId="13" xfId="0" applyBorder="1" applyAlignment="1">
      <alignment horizontal="center"/>
    </xf>
    <xf numFmtId="14" fontId="8" fillId="5" borderId="41" xfId="0" quotePrefix="1" applyNumberFormat="1" applyFont="1" applyFill="1" applyBorder="1" applyAlignment="1">
      <alignment horizontal="center"/>
    </xf>
    <xf numFmtId="165" fontId="4" fillId="5" borderId="40" xfId="0" applyNumberFormat="1" applyFont="1" applyFill="1" applyBorder="1" applyAlignment="1">
      <alignment horizontal="right"/>
    </xf>
    <xf numFmtId="168" fontId="4" fillId="5" borderId="38" xfId="2" applyNumberFormat="1" applyFont="1" applyFill="1" applyBorder="1" applyAlignment="1">
      <alignment horizontal="right"/>
    </xf>
    <xf numFmtId="14" fontId="8" fillId="5" borderId="38" xfId="0" quotePrefix="1" applyNumberFormat="1" applyFont="1" applyFill="1" applyBorder="1" applyAlignment="1">
      <alignment horizontal="right"/>
    </xf>
    <xf numFmtId="49" fontId="4" fillId="5" borderId="9" xfId="0" applyNumberFormat="1" applyFont="1" applyFill="1" applyBorder="1" applyAlignment="1">
      <alignment horizontal="center"/>
    </xf>
    <xf numFmtId="49" fontId="4" fillId="3" borderId="18" xfId="0" applyNumberFormat="1" applyFont="1" applyFill="1" applyBorder="1" applyAlignment="1">
      <alignment horizontal="center" wrapText="1"/>
    </xf>
    <xf numFmtId="49" fontId="4" fillId="3" borderId="38" xfId="0" applyNumberFormat="1" applyFont="1" applyFill="1" applyBorder="1" applyAlignment="1">
      <alignment horizontal="center"/>
    </xf>
    <xf numFmtId="165" fontId="4" fillId="5" borderId="3" xfId="0" applyNumberFormat="1" applyFont="1" applyFill="1" applyBorder="1" applyAlignment="1"/>
    <xf numFmtId="4" fontId="39" fillId="0" borderId="0" xfId="0" applyNumberFormat="1" applyFont="1"/>
    <xf numFmtId="165" fontId="0" fillId="0" borderId="0" xfId="0" applyNumberFormat="1"/>
    <xf numFmtId="168" fontId="40" fillId="5" borderId="0" xfId="2" applyNumberFormat="1" applyFont="1" applyFill="1" applyBorder="1" applyAlignment="1">
      <alignment horizontal="center"/>
    </xf>
    <xf numFmtId="168" fontId="4" fillId="5" borderId="0" xfId="2" applyNumberFormat="1" applyFont="1" applyFill="1" applyBorder="1" applyAlignment="1">
      <alignment horizontal="center"/>
    </xf>
    <xf numFmtId="0" fontId="31" fillId="0" borderId="67" xfId="0" applyFont="1" applyBorder="1" applyAlignment="1">
      <alignment horizontal="center"/>
    </xf>
    <xf numFmtId="165" fontId="40" fillId="5" borderId="38" xfId="0" applyNumberFormat="1" applyFont="1" applyFill="1" applyBorder="1" applyAlignment="1">
      <alignment horizontal="right"/>
    </xf>
    <xf numFmtId="0" fontId="24" fillId="5" borderId="0" xfId="0" applyFont="1" applyFill="1" applyBorder="1"/>
    <xf numFmtId="0" fontId="41" fillId="0" borderId="0" xfId="0" applyFont="1"/>
    <xf numFmtId="0" fontId="38" fillId="0" borderId="0" xfId="0" applyFont="1"/>
    <xf numFmtId="9" fontId="4" fillId="5" borderId="0" xfId="2" applyFont="1" applyFill="1" applyBorder="1" applyAlignment="1">
      <alignment horizontal="center"/>
    </xf>
    <xf numFmtId="3" fontId="0" fillId="0" borderId="0" xfId="0" applyNumberFormat="1"/>
    <xf numFmtId="168" fontId="4" fillId="5" borderId="0" xfId="2" applyNumberFormat="1" applyFont="1" applyFill="1" applyBorder="1"/>
    <xf numFmtId="3" fontId="0" fillId="5" borderId="0" xfId="0" applyNumberFormat="1" applyFill="1"/>
    <xf numFmtId="1" fontId="4" fillId="5" borderId="42" xfId="0" applyNumberFormat="1" applyFont="1" applyFill="1" applyBorder="1" applyAlignment="1">
      <alignment horizontal="center"/>
    </xf>
    <xf numFmtId="14" fontId="8" fillId="7" borderId="42" xfId="0" quotePrefix="1" applyNumberFormat="1" applyFont="1" applyFill="1" applyBorder="1" applyAlignment="1">
      <alignment horizontal="center"/>
    </xf>
    <xf numFmtId="165" fontId="4" fillId="7" borderId="42" xfId="0" applyNumberFormat="1" applyFont="1" applyFill="1" applyBorder="1" applyAlignment="1">
      <alignment horizontal="right"/>
    </xf>
    <xf numFmtId="165" fontId="4" fillId="7" borderId="24" xfId="0" applyNumberFormat="1" applyFont="1" applyFill="1" applyBorder="1" applyAlignment="1">
      <alignment horizontal="right"/>
    </xf>
    <xf numFmtId="0" fontId="0" fillId="5" borderId="77" xfId="0" applyFill="1" applyBorder="1"/>
    <xf numFmtId="0" fontId="0" fillId="0" borderId="14" xfId="0" applyBorder="1"/>
    <xf numFmtId="165" fontId="9" fillId="5" borderId="40" xfId="0" applyNumberFormat="1" applyFont="1" applyFill="1" applyBorder="1" applyAlignment="1">
      <alignment horizontal="right"/>
    </xf>
    <xf numFmtId="0" fontId="0" fillId="5" borderId="43" xfId="0" applyFill="1" applyBorder="1" applyAlignment="1">
      <alignment horizontal="center"/>
    </xf>
    <xf numFmtId="0" fontId="0" fillId="5" borderId="3" xfId="0" applyFill="1" applyBorder="1" applyAlignment="1">
      <alignment horizontal="center"/>
    </xf>
    <xf numFmtId="0" fontId="0" fillId="0" borderId="12" xfId="0" applyBorder="1" applyAlignment="1">
      <alignment horizontal="center"/>
    </xf>
    <xf numFmtId="165" fontId="41" fillId="0" borderId="0" xfId="0" applyNumberFormat="1" applyFont="1"/>
    <xf numFmtId="0" fontId="42" fillId="0" borderId="0" xfId="0" applyFont="1"/>
    <xf numFmtId="165" fontId="40" fillId="4" borderId="28" xfId="0" applyNumberFormat="1" applyFont="1" applyFill="1" applyBorder="1" applyAlignment="1">
      <alignment horizontal="right"/>
    </xf>
    <xf numFmtId="9" fontId="29" fillId="5" borderId="3" xfId="2" applyFont="1" applyFill="1" applyBorder="1" applyAlignment="1">
      <alignment horizontal="center"/>
    </xf>
    <xf numFmtId="165" fontId="40" fillId="5" borderId="0" xfId="0" applyNumberFormat="1" applyFont="1" applyFill="1" applyBorder="1" applyAlignment="1">
      <alignment horizontal="center"/>
    </xf>
    <xf numFmtId="1" fontId="38" fillId="0" borderId="0" xfId="0" applyNumberFormat="1" applyFont="1"/>
    <xf numFmtId="1" fontId="41" fillId="0" borderId="0" xfId="0" applyNumberFormat="1" applyFont="1"/>
    <xf numFmtId="168" fontId="38" fillId="0" borderId="0" xfId="2" applyNumberFormat="1" applyFont="1"/>
    <xf numFmtId="49" fontId="2" fillId="3" borderId="73" xfId="0" applyNumberFormat="1" applyFont="1" applyFill="1" applyBorder="1" applyAlignment="1">
      <alignment horizontal="center"/>
    </xf>
    <xf numFmtId="170" fontId="0" fillId="0" borderId="67" xfId="0" applyNumberFormat="1" applyBorder="1" applyAlignment="1">
      <alignment horizontal="right"/>
    </xf>
    <xf numFmtId="165" fontId="43" fillId="5" borderId="0" xfId="0" applyNumberFormat="1" applyFont="1" applyFill="1" applyBorder="1" applyAlignment="1">
      <alignment horizontal="center"/>
    </xf>
    <xf numFmtId="0" fontId="0" fillId="5" borderId="15" xfId="0" applyFill="1" applyBorder="1"/>
    <xf numFmtId="170" fontId="0" fillId="0" borderId="0" xfId="0" applyNumberFormat="1" applyBorder="1" applyAlignment="1">
      <alignment horizontal="right"/>
    </xf>
    <xf numFmtId="0" fontId="44" fillId="0" borderId="0" xfId="0" applyFont="1"/>
    <xf numFmtId="0" fontId="45" fillId="0" borderId="0" xfId="0" applyFont="1"/>
    <xf numFmtId="165" fontId="40" fillId="4" borderId="15" xfId="0" applyNumberFormat="1" applyFont="1" applyFill="1" applyBorder="1" applyAlignment="1">
      <alignment horizontal="right"/>
    </xf>
    <xf numFmtId="0" fontId="46" fillId="0" borderId="0" xfId="0" applyFont="1"/>
    <xf numFmtId="0" fontId="0" fillId="6" borderId="0" xfId="0" applyFill="1" applyAlignment="1">
      <alignment horizontal="right"/>
    </xf>
    <xf numFmtId="0" fontId="32" fillId="6" borderId="0" xfId="0" applyFont="1" applyFill="1" applyAlignment="1">
      <alignment horizontal="right"/>
    </xf>
    <xf numFmtId="0" fontId="1" fillId="6" borderId="0" xfId="0" applyFont="1" applyFill="1" applyAlignment="1">
      <alignment horizontal="right"/>
    </xf>
    <xf numFmtId="0" fontId="32" fillId="0" borderId="0" xfId="0" applyFont="1" applyAlignment="1">
      <alignment horizontal="right"/>
    </xf>
    <xf numFmtId="49" fontId="4" fillId="3" borderId="5" xfId="0" applyNumberFormat="1" applyFont="1" applyFill="1" applyBorder="1" applyAlignment="1">
      <alignment horizontal="right"/>
    </xf>
    <xf numFmtId="49" fontId="4" fillId="3" borderId="6" xfId="0" applyNumberFormat="1" applyFont="1" applyFill="1" applyBorder="1" applyAlignment="1">
      <alignment horizontal="right"/>
    </xf>
    <xf numFmtId="1" fontId="4" fillId="5" borderId="19" xfId="0" applyNumberFormat="1" applyFont="1" applyFill="1" applyBorder="1" applyAlignment="1">
      <alignment horizontal="right"/>
    </xf>
    <xf numFmtId="169" fontId="0" fillId="0" borderId="67" xfId="0" applyNumberFormat="1" applyBorder="1" applyAlignment="1">
      <alignment horizontal="right"/>
    </xf>
    <xf numFmtId="49" fontId="35" fillId="0" borderId="0" xfId="0" applyNumberFormat="1" applyFont="1" applyBorder="1" applyAlignment="1"/>
    <xf numFmtId="168" fontId="29" fillId="0" borderId="0" xfId="2" applyNumberFormat="1" applyFont="1"/>
    <xf numFmtId="0" fontId="32" fillId="5" borderId="0" xfId="0" applyFont="1" applyFill="1" applyBorder="1" applyAlignment="1">
      <alignment wrapText="1"/>
    </xf>
    <xf numFmtId="164" fontId="0" fillId="5" borderId="0" xfId="0" applyNumberFormat="1" applyFill="1"/>
    <xf numFmtId="0" fontId="0" fillId="0" borderId="0" xfId="0" applyAlignment="1">
      <alignment wrapText="1"/>
    </xf>
    <xf numFmtId="169" fontId="0" fillId="0" borderId="0" xfId="0" applyNumberFormat="1" applyBorder="1" applyAlignment="1">
      <alignment horizontal="right"/>
    </xf>
    <xf numFmtId="0" fontId="0" fillId="0" borderId="0" xfId="0" applyBorder="1" applyAlignment="1">
      <alignment wrapText="1"/>
    </xf>
    <xf numFmtId="49" fontId="4" fillId="3" borderId="6" xfId="0" applyNumberFormat="1" applyFont="1" applyFill="1" applyBorder="1" applyAlignment="1">
      <alignment horizontal="center" wrapText="1"/>
    </xf>
    <xf numFmtId="14" fontId="8" fillId="5" borderId="0" xfId="0" quotePrefix="1" applyNumberFormat="1" applyFont="1" applyFill="1" applyBorder="1" applyAlignment="1">
      <alignment horizontal="center" wrapText="1"/>
    </xf>
    <xf numFmtId="0" fontId="4" fillId="5" borderId="13" xfId="0" applyFont="1" applyFill="1" applyBorder="1" applyAlignment="1">
      <alignment horizontal="center" wrapText="1"/>
    </xf>
    <xf numFmtId="165" fontId="4" fillId="5" borderId="0" xfId="0" applyNumberFormat="1" applyFont="1" applyFill="1" applyBorder="1" applyAlignment="1">
      <alignment horizontal="center" wrapText="1"/>
    </xf>
    <xf numFmtId="165" fontId="4" fillId="5" borderId="0" xfId="0" applyNumberFormat="1" applyFont="1" applyFill="1" applyBorder="1" applyAlignment="1">
      <alignment horizontal="right" wrapText="1"/>
    </xf>
    <xf numFmtId="165" fontId="4" fillId="5" borderId="13" xfId="0" applyNumberFormat="1" applyFont="1" applyFill="1" applyBorder="1" applyAlignment="1">
      <alignment horizontal="right" wrapText="1"/>
    </xf>
    <xf numFmtId="0" fontId="0" fillId="5" borderId="0" xfId="0" applyFill="1" applyAlignment="1">
      <alignment wrapText="1"/>
    </xf>
    <xf numFmtId="14" fontId="8" fillId="5" borderId="11" xfId="0" quotePrefix="1" applyNumberFormat="1" applyFont="1" applyFill="1" applyBorder="1" applyAlignment="1">
      <alignment horizontal="right" wrapText="1"/>
    </xf>
    <xf numFmtId="165" fontId="4" fillId="5" borderId="9" xfId="0" applyNumberFormat="1" applyFont="1" applyFill="1" applyBorder="1" applyAlignment="1">
      <alignment horizontal="right" wrapText="1"/>
    </xf>
    <xf numFmtId="168" fontId="4" fillId="5" borderId="9" xfId="2" applyNumberFormat="1" applyFont="1" applyFill="1" applyBorder="1" applyAlignment="1">
      <alignment horizontal="right" wrapText="1"/>
    </xf>
    <xf numFmtId="0" fontId="41" fillId="0" borderId="0" xfId="0" applyFont="1" applyAlignment="1">
      <alignment wrapText="1"/>
    </xf>
    <xf numFmtId="0" fontId="0" fillId="0" borderId="0" xfId="0" applyFill="1" applyBorder="1"/>
    <xf numFmtId="49" fontId="4" fillId="0" borderId="0" xfId="0" applyNumberFormat="1" applyFont="1" applyFill="1" applyBorder="1" applyAlignment="1">
      <alignment horizontal="center" vertical="center" wrapText="1"/>
    </xf>
    <xf numFmtId="49" fontId="4" fillId="0" borderId="0" xfId="0" applyNumberFormat="1" applyFont="1" applyFill="1" applyBorder="1" applyAlignment="1">
      <alignment horizontal="center" wrapText="1"/>
    </xf>
    <xf numFmtId="167" fontId="4" fillId="0" borderId="0" xfId="0" applyNumberFormat="1" applyFont="1" applyFill="1" applyBorder="1" applyAlignment="1">
      <alignment horizontal="right"/>
    </xf>
    <xf numFmtId="165" fontId="9" fillId="0" borderId="0" xfId="0" applyNumberFormat="1" applyFont="1" applyFill="1" applyBorder="1" applyAlignment="1">
      <alignment horizontal="right"/>
    </xf>
    <xf numFmtId="0" fontId="0" fillId="9" borderId="0" xfId="0" applyFill="1"/>
    <xf numFmtId="0" fontId="47" fillId="5" borderId="0" xfId="0" applyFont="1" applyFill="1" applyAlignment="1">
      <alignment vertical="center" wrapText="1"/>
    </xf>
    <xf numFmtId="165" fontId="0" fillId="5" borderId="0" xfId="0" applyNumberFormat="1" applyFill="1"/>
    <xf numFmtId="0" fontId="0" fillId="5" borderId="0" xfId="0" applyFill="1" applyAlignment="1">
      <alignment horizontal="left"/>
    </xf>
    <xf numFmtId="165" fontId="0" fillId="0" borderId="0" xfId="0" applyNumberFormat="1" applyFill="1" applyBorder="1"/>
    <xf numFmtId="165" fontId="4" fillId="5" borderId="31" xfId="0" applyNumberFormat="1" applyFont="1" applyFill="1" applyBorder="1" applyAlignment="1">
      <alignment horizontal="right"/>
    </xf>
    <xf numFmtId="165" fontId="4" fillId="5" borderId="0" xfId="0" applyNumberFormat="1" applyFont="1" applyFill="1" applyBorder="1" applyAlignment="1"/>
    <xf numFmtId="168" fontId="0" fillId="5" borderId="0" xfId="2" applyNumberFormat="1" applyFont="1" applyFill="1"/>
    <xf numFmtId="168" fontId="0" fillId="0" borderId="0" xfId="2" applyNumberFormat="1" applyFont="1"/>
    <xf numFmtId="17" fontId="5" fillId="3" borderId="0" xfId="0" applyNumberFormat="1" applyFont="1" applyFill="1" applyBorder="1" applyAlignment="1"/>
    <xf numFmtId="165" fontId="0" fillId="5" borderId="0" xfId="0" applyNumberFormat="1" applyFill="1" applyBorder="1"/>
    <xf numFmtId="49" fontId="4" fillId="3" borderId="14" xfId="0" applyNumberFormat="1" applyFont="1" applyFill="1" applyBorder="1" applyAlignment="1">
      <alignment horizontal="center"/>
    </xf>
    <xf numFmtId="0" fontId="47" fillId="0" borderId="0" xfId="0" applyFont="1" applyFill="1" applyAlignment="1">
      <alignment vertical="center" wrapText="1"/>
    </xf>
    <xf numFmtId="0" fontId="32" fillId="0" borderId="0" xfId="0" applyFont="1" applyFill="1"/>
    <xf numFmtId="0" fontId="47" fillId="0" borderId="55" xfId="0" applyFont="1" applyFill="1" applyBorder="1" applyAlignment="1">
      <alignment vertical="center" wrapText="1"/>
    </xf>
    <xf numFmtId="0" fontId="1" fillId="6" borderId="0" xfId="0" applyFont="1" applyFill="1" applyAlignment="1"/>
    <xf numFmtId="165" fontId="48" fillId="5" borderId="0" xfId="0" applyNumberFormat="1" applyFont="1" applyFill="1" applyBorder="1" applyAlignment="1">
      <alignment horizontal="center"/>
    </xf>
    <xf numFmtId="165" fontId="48" fillId="5" borderId="0" xfId="0" applyNumberFormat="1" applyFont="1" applyFill="1" applyBorder="1"/>
    <xf numFmtId="168" fontId="48" fillId="5" borderId="0" xfId="2" applyNumberFormat="1" applyFont="1" applyFill="1" applyBorder="1" applyAlignment="1">
      <alignment horizontal="center"/>
    </xf>
    <xf numFmtId="165" fontId="0" fillId="5" borderId="0" xfId="0" applyNumberFormat="1" applyFill="1" applyAlignment="1">
      <alignment wrapText="1"/>
    </xf>
    <xf numFmtId="165" fontId="11" fillId="5" borderId="3" xfId="0" applyNumberFormat="1" applyFont="1" applyFill="1" applyBorder="1" applyAlignment="1">
      <alignment horizontal="right"/>
    </xf>
    <xf numFmtId="165" fontId="11" fillId="5" borderId="0" xfId="0" applyNumberFormat="1" applyFont="1" applyFill="1" applyBorder="1" applyAlignment="1">
      <alignment horizontal="right"/>
    </xf>
    <xf numFmtId="0" fontId="49" fillId="0" borderId="48" xfId="0" applyFont="1" applyBorder="1" applyAlignment="1">
      <alignment horizontal="center"/>
    </xf>
    <xf numFmtId="165" fontId="49" fillId="5" borderId="3" xfId="0" applyNumberFormat="1" applyFont="1" applyFill="1" applyBorder="1" applyAlignment="1">
      <alignment horizontal="right"/>
    </xf>
    <xf numFmtId="165" fontId="49" fillId="5" borderId="0" xfId="0" applyNumberFormat="1" applyFont="1" applyFill="1" applyBorder="1" applyAlignment="1">
      <alignment horizontal="right"/>
    </xf>
    <xf numFmtId="165" fontId="49" fillId="7" borderId="16" xfId="0" applyNumberFormat="1" applyFont="1" applyFill="1" applyBorder="1" applyAlignment="1">
      <alignment horizontal="right"/>
    </xf>
    <xf numFmtId="0" fontId="50" fillId="0" borderId="0" xfId="0" applyFont="1"/>
    <xf numFmtId="165" fontId="50" fillId="5" borderId="0" xfId="0" applyNumberFormat="1" applyFont="1" applyFill="1"/>
    <xf numFmtId="0" fontId="50" fillId="5" borderId="0" xfId="0" applyFont="1" applyFill="1"/>
    <xf numFmtId="165" fontId="10" fillId="5" borderId="29" xfId="0" applyNumberFormat="1" applyFont="1" applyFill="1" applyBorder="1" applyAlignment="1">
      <alignment horizontal="right"/>
    </xf>
    <xf numFmtId="171" fontId="0" fillId="0" borderId="0" xfId="3" applyNumberFormat="1" applyFont="1"/>
    <xf numFmtId="171" fontId="4" fillId="5" borderId="10" xfId="3" applyNumberFormat="1" applyFont="1" applyFill="1" applyBorder="1" applyAlignment="1">
      <alignment horizontal="right"/>
    </xf>
    <xf numFmtId="171" fontId="0" fillId="0" borderId="68" xfId="3" applyNumberFormat="1" applyFont="1" applyBorder="1" applyAlignment="1">
      <alignment horizontal="center"/>
    </xf>
    <xf numFmtId="171" fontId="4" fillId="5" borderId="10" xfId="3" applyNumberFormat="1" applyFont="1" applyFill="1" applyBorder="1" applyAlignment="1">
      <alignment horizontal="right" wrapText="1"/>
    </xf>
    <xf numFmtId="171" fontId="0" fillId="5" borderId="0" xfId="3" applyNumberFormat="1" applyFont="1" applyFill="1"/>
    <xf numFmtId="171" fontId="32" fillId="0" borderId="0" xfId="3" applyNumberFormat="1" applyFont="1"/>
    <xf numFmtId="171" fontId="0" fillId="0" borderId="0" xfId="3" applyNumberFormat="1" applyFont="1" applyAlignment="1">
      <alignment wrapText="1"/>
    </xf>
    <xf numFmtId="171" fontId="38" fillId="0" borderId="0" xfId="3" applyNumberFormat="1" applyFont="1"/>
    <xf numFmtId="171" fontId="41" fillId="0" borderId="0" xfId="3" applyNumberFormat="1" applyFont="1"/>
    <xf numFmtId="171" fontId="41" fillId="0" borderId="0" xfId="3" applyNumberFormat="1" applyFont="1" applyAlignment="1">
      <alignment wrapText="1"/>
    </xf>
    <xf numFmtId="17" fontId="5" fillId="3" borderId="0" xfId="0" applyNumberFormat="1" applyFont="1" applyFill="1" applyBorder="1" applyAlignment="1">
      <alignment horizontal="center"/>
    </xf>
    <xf numFmtId="165" fontId="9" fillId="5" borderId="15" xfId="0" applyNumberFormat="1" applyFont="1" applyFill="1" applyBorder="1" applyAlignment="1">
      <alignment horizontal="center"/>
    </xf>
    <xf numFmtId="166" fontId="10" fillId="7" borderId="21" xfId="0" quotePrefix="1" applyNumberFormat="1" applyFont="1" applyFill="1" applyBorder="1" applyAlignment="1">
      <alignment horizontal="right"/>
    </xf>
    <xf numFmtId="0" fontId="31" fillId="0" borderId="0" xfId="0" applyFont="1"/>
    <xf numFmtId="0" fontId="31" fillId="5" borderId="0" xfId="0" applyFont="1" applyFill="1"/>
    <xf numFmtId="166" fontId="10" fillId="7" borderId="29" xfId="0" quotePrefix="1" applyNumberFormat="1" applyFont="1" applyFill="1" applyBorder="1" applyAlignment="1">
      <alignment horizontal="right"/>
    </xf>
    <xf numFmtId="166" fontId="15" fillId="0" borderId="14" xfId="0" applyNumberFormat="1" applyFont="1" applyBorder="1" applyAlignment="1">
      <alignment horizontal="right"/>
    </xf>
    <xf numFmtId="166" fontId="15" fillId="0" borderId="32" xfId="0" applyNumberFormat="1" applyFont="1" applyBorder="1" applyAlignment="1">
      <alignment horizontal="right"/>
    </xf>
    <xf numFmtId="0" fontId="24" fillId="5" borderId="0" xfId="0" applyFont="1" applyFill="1" applyBorder="1" applyAlignment="1">
      <alignment horizontal="left"/>
    </xf>
    <xf numFmtId="9" fontId="0" fillId="5" borderId="0" xfId="2" applyFont="1" applyFill="1" applyBorder="1"/>
    <xf numFmtId="0" fontId="53" fillId="0" borderId="0" xfId="0" applyFont="1" applyAlignment="1">
      <alignment horizontal="left" vertical="center" indent="1" readingOrder="1"/>
    </xf>
    <xf numFmtId="0" fontId="0" fillId="0" borderId="0" xfId="0" applyAlignment="1">
      <alignment horizontal="left" vertical="center" indent="2" readingOrder="1"/>
    </xf>
    <xf numFmtId="0" fontId="1" fillId="6" borderId="0" xfId="0" applyFont="1" applyFill="1" applyAlignment="1">
      <alignment wrapText="1"/>
    </xf>
    <xf numFmtId="169" fontId="0" fillId="0" borderId="0" xfId="0" applyNumberFormat="1"/>
    <xf numFmtId="0" fontId="55" fillId="0" borderId="0" xfId="0" applyFont="1"/>
    <xf numFmtId="165" fontId="45" fillId="0" borderId="0" xfId="0" applyNumberFormat="1" applyFont="1"/>
    <xf numFmtId="165" fontId="4" fillId="5" borderId="0" xfId="0" quotePrefix="1" applyNumberFormat="1" applyFont="1" applyFill="1" applyBorder="1" applyAlignment="1">
      <alignment horizontal="right"/>
    </xf>
    <xf numFmtId="165" fontId="49" fillId="5" borderId="0" xfId="0" quotePrefix="1" applyNumberFormat="1" applyFont="1" applyFill="1" applyBorder="1" applyAlignment="1">
      <alignment horizontal="right"/>
    </xf>
    <xf numFmtId="165" fontId="9" fillId="5" borderId="14" xfId="0" applyNumberFormat="1" applyFont="1" applyFill="1" applyBorder="1" applyAlignment="1">
      <alignment horizontal="right"/>
    </xf>
    <xf numFmtId="165" fontId="4" fillId="5" borderId="14" xfId="0" applyNumberFormat="1" applyFont="1" applyFill="1" applyBorder="1" applyAlignment="1">
      <alignment horizontal="right"/>
    </xf>
    <xf numFmtId="167" fontId="4" fillId="5" borderId="86" xfId="0" applyNumberFormat="1" applyFont="1" applyFill="1" applyBorder="1" applyAlignment="1">
      <alignment horizontal="right"/>
    </xf>
    <xf numFmtId="167" fontId="4" fillId="7" borderId="87" xfId="0" applyNumberFormat="1" applyFont="1" applyFill="1" applyBorder="1" applyAlignment="1">
      <alignment horizontal="center"/>
    </xf>
    <xf numFmtId="0" fontId="0" fillId="5" borderId="38" xfId="0" applyFill="1" applyBorder="1"/>
    <xf numFmtId="0" fontId="0" fillId="5" borderId="79" xfId="0" applyFill="1" applyBorder="1"/>
    <xf numFmtId="0" fontId="57" fillId="0" borderId="0" xfId="0" applyFont="1" applyAlignment="1">
      <alignment horizontal="right"/>
    </xf>
    <xf numFmtId="49" fontId="35" fillId="0" borderId="61" xfId="0" applyNumberFormat="1" applyFont="1" applyBorder="1" applyAlignment="1">
      <alignment horizontal="center"/>
    </xf>
    <xf numFmtId="167" fontId="4" fillId="5" borderId="89" xfId="0" applyNumberFormat="1" applyFont="1" applyFill="1" applyBorder="1" applyAlignment="1">
      <alignment horizontal="right"/>
    </xf>
    <xf numFmtId="165" fontId="4" fillId="5" borderId="89" xfId="0" applyNumberFormat="1" applyFont="1" applyFill="1" applyBorder="1" applyAlignment="1">
      <alignment horizontal="right"/>
    </xf>
    <xf numFmtId="165" fontId="4" fillId="7" borderId="90" xfId="0" applyNumberFormat="1" applyFont="1" applyFill="1" applyBorder="1" applyAlignment="1">
      <alignment horizontal="right"/>
    </xf>
    <xf numFmtId="167" fontId="9" fillId="5" borderId="88" xfId="0" applyNumberFormat="1" applyFont="1" applyFill="1" applyBorder="1" applyAlignment="1">
      <alignment horizontal="right"/>
    </xf>
    <xf numFmtId="165" fontId="4" fillId="7" borderId="91" xfId="0" applyNumberFormat="1" applyFont="1" applyFill="1" applyBorder="1" applyAlignment="1">
      <alignment horizontal="right"/>
    </xf>
    <xf numFmtId="167" fontId="4" fillId="7" borderId="93" xfId="0" applyNumberFormat="1" applyFont="1" applyFill="1" applyBorder="1" applyAlignment="1">
      <alignment horizontal="right"/>
    </xf>
    <xf numFmtId="167" fontId="4" fillId="5" borderId="92" xfId="0" applyNumberFormat="1" applyFont="1" applyFill="1" applyBorder="1" applyAlignment="1">
      <alignment horizontal="right"/>
    </xf>
    <xf numFmtId="1" fontId="35" fillId="0" borderId="73" xfId="0" applyNumberFormat="1" applyFont="1" applyBorder="1" applyAlignment="1">
      <alignment horizontal="center"/>
    </xf>
    <xf numFmtId="14" fontId="8" fillId="7" borderId="94" xfId="0" quotePrefix="1" applyNumberFormat="1" applyFont="1" applyFill="1" applyBorder="1" applyAlignment="1">
      <alignment horizontal="center"/>
    </xf>
    <xf numFmtId="165" fontId="4" fillId="7" borderId="95" xfId="0" applyNumberFormat="1" applyFont="1" applyFill="1" applyBorder="1" applyAlignment="1">
      <alignment horizontal="center"/>
    </xf>
    <xf numFmtId="0" fontId="16" fillId="0" borderId="0" xfId="0" applyFont="1" applyAlignment="1">
      <alignment horizontal="right"/>
    </xf>
    <xf numFmtId="1" fontId="35" fillId="0" borderId="73" xfId="0" applyNumberFormat="1" applyFont="1" applyBorder="1" applyAlignment="1">
      <alignment horizontal="center"/>
    </xf>
    <xf numFmtId="165" fontId="4" fillId="7" borderId="16" xfId="0" quotePrefix="1" applyNumberFormat="1" applyFont="1" applyFill="1" applyBorder="1" applyAlignment="1">
      <alignment horizontal="right"/>
    </xf>
    <xf numFmtId="49" fontId="2" fillId="3" borderId="97" xfId="0" applyNumberFormat="1" applyFont="1" applyFill="1" applyBorder="1" applyAlignment="1">
      <alignment horizontal="center"/>
    </xf>
    <xf numFmtId="1" fontId="2" fillId="3" borderId="0" xfId="0" applyNumberFormat="1" applyFont="1" applyFill="1" applyBorder="1" applyAlignment="1">
      <alignment horizontal="center"/>
    </xf>
    <xf numFmtId="1" fontId="35" fillId="0" borderId="0" xfId="0" applyNumberFormat="1" applyFont="1" applyBorder="1"/>
    <xf numFmtId="1" fontId="35" fillId="0" borderId="99" xfId="0" applyNumberFormat="1" applyFont="1" applyBorder="1"/>
    <xf numFmtId="0" fontId="47" fillId="0" borderId="0" xfId="0" applyFont="1" applyFill="1" applyBorder="1" applyAlignment="1">
      <alignment vertical="center" wrapText="1"/>
    </xf>
    <xf numFmtId="0" fontId="35" fillId="0" borderId="0" xfId="0" applyFont="1" applyBorder="1" applyAlignment="1">
      <alignment horizontal="center"/>
    </xf>
    <xf numFmtId="49" fontId="2" fillId="3" borderId="99" xfId="0" applyNumberFormat="1" applyFont="1" applyFill="1" applyBorder="1" applyAlignment="1">
      <alignment horizontal="center"/>
    </xf>
    <xf numFmtId="49" fontId="35" fillId="0" borderId="99" xfId="0" applyNumberFormat="1" applyFont="1" applyBorder="1"/>
    <xf numFmtId="49" fontId="35" fillId="0" borderId="0" xfId="0" applyNumberFormat="1" applyFont="1" applyBorder="1"/>
    <xf numFmtId="165" fontId="0" fillId="0" borderId="0" xfId="0" applyNumberFormat="1" applyAlignment="1">
      <alignment horizontal="right"/>
    </xf>
    <xf numFmtId="166" fontId="10" fillId="4" borderId="29" xfId="0" applyNumberFormat="1" applyFont="1" applyFill="1" applyBorder="1" applyAlignment="1">
      <alignment horizontal="right"/>
    </xf>
    <xf numFmtId="165" fontId="15" fillId="0" borderId="0" xfId="0" applyNumberFormat="1" applyFont="1" applyBorder="1" applyAlignment="1">
      <alignment horizontal="right"/>
    </xf>
    <xf numFmtId="1" fontId="35" fillId="0" borderId="83" xfId="0" applyNumberFormat="1" applyFont="1" applyBorder="1" applyAlignment="1">
      <alignment horizontal="center"/>
    </xf>
    <xf numFmtId="166" fontId="40" fillId="0" borderId="28" xfId="0" applyNumberFormat="1" applyFont="1" applyBorder="1" applyAlignment="1">
      <alignment horizontal="right"/>
    </xf>
    <xf numFmtId="166" fontId="40" fillId="0" borderId="0" xfId="0" applyNumberFormat="1" applyFont="1" applyFill="1" applyAlignment="1">
      <alignment horizontal="right"/>
    </xf>
    <xf numFmtId="166" fontId="40" fillId="0" borderId="0" xfId="0" applyNumberFormat="1" applyFont="1" applyBorder="1" applyAlignment="1">
      <alignment horizontal="right"/>
    </xf>
    <xf numFmtId="166" fontId="40" fillId="7" borderId="16" xfId="0" applyNumberFormat="1" applyFont="1" applyFill="1" applyBorder="1" applyAlignment="1">
      <alignment horizontal="right"/>
    </xf>
    <xf numFmtId="1" fontId="35" fillId="0" borderId="73" xfId="0" applyNumberFormat="1" applyFont="1" applyBorder="1" applyAlignment="1">
      <alignment horizontal="center"/>
    </xf>
    <xf numFmtId="0" fontId="41" fillId="0" borderId="0" xfId="0" applyFont="1" applyBorder="1"/>
    <xf numFmtId="165" fontId="4" fillId="8" borderId="9" xfId="0" applyNumberFormat="1" applyFont="1" applyFill="1" applyBorder="1" applyAlignment="1">
      <alignment horizontal="right"/>
    </xf>
    <xf numFmtId="165" fontId="4" fillId="0" borderId="9" xfId="0" applyNumberFormat="1" applyFont="1" applyFill="1" applyBorder="1" applyAlignment="1">
      <alignment horizontal="right"/>
    </xf>
    <xf numFmtId="0" fontId="11" fillId="0" borderId="9" xfId="0" applyFont="1" applyBorder="1" applyAlignment="1">
      <alignment horizontal="right"/>
    </xf>
    <xf numFmtId="1" fontId="35" fillId="0" borderId="83" xfId="0" applyNumberFormat="1" applyFont="1" applyBorder="1" applyAlignment="1">
      <alignment horizontal="center"/>
    </xf>
    <xf numFmtId="167" fontId="4" fillId="0" borderId="86" xfId="0" applyNumberFormat="1" applyFont="1" applyFill="1" applyBorder="1" applyAlignment="1">
      <alignment horizontal="right"/>
    </xf>
    <xf numFmtId="167" fontId="4" fillId="0" borderId="9" xfId="0" applyNumberFormat="1" applyFont="1" applyFill="1" applyBorder="1" applyAlignment="1">
      <alignment horizontal="right"/>
    </xf>
    <xf numFmtId="165" fontId="9" fillId="0" borderId="10" xfId="0" applyNumberFormat="1" applyFont="1" applyFill="1" applyBorder="1" applyAlignment="1">
      <alignment horizontal="right"/>
    </xf>
    <xf numFmtId="165" fontId="4" fillId="0" borderId="10" xfId="0" applyNumberFormat="1" applyFont="1" applyFill="1" applyBorder="1" applyAlignment="1">
      <alignment horizontal="right"/>
    </xf>
    <xf numFmtId="165" fontId="9" fillId="0" borderId="13" xfId="0" applyNumberFormat="1" applyFont="1" applyFill="1" applyBorder="1" applyAlignment="1">
      <alignment horizontal="right"/>
    </xf>
    <xf numFmtId="167" fontId="9" fillId="0" borderId="3" xfId="0" applyNumberFormat="1" applyFont="1" applyFill="1" applyBorder="1" applyAlignment="1">
      <alignment horizontal="right"/>
    </xf>
    <xf numFmtId="167" fontId="4" fillId="0" borderId="38" xfId="0" applyNumberFormat="1" applyFont="1" applyFill="1" applyBorder="1" applyAlignment="1">
      <alignment horizontal="right"/>
    </xf>
    <xf numFmtId="167" fontId="4" fillId="0" borderId="3" xfId="0" applyNumberFormat="1" applyFont="1" applyFill="1" applyBorder="1" applyAlignment="1">
      <alignment horizontal="right"/>
    </xf>
    <xf numFmtId="165" fontId="4" fillId="0" borderId="9" xfId="0" applyNumberFormat="1" applyFont="1" applyFill="1" applyBorder="1" applyAlignment="1">
      <alignment horizontal="right" wrapText="1"/>
    </xf>
    <xf numFmtId="168" fontId="4" fillId="0" borderId="9" xfId="2" applyNumberFormat="1" applyFont="1" applyFill="1" applyBorder="1" applyAlignment="1">
      <alignment horizontal="right"/>
    </xf>
    <xf numFmtId="168" fontId="4" fillId="0" borderId="9" xfId="2" applyNumberFormat="1" applyFont="1" applyFill="1" applyBorder="1" applyAlignment="1">
      <alignment horizontal="right" wrapText="1"/>
    </xf>
    <xf numFmtId="0" fontId="41" fillId="0" borderId="0" xfId="0" applyFont="1" applyAlignment="1"/>
    <xf numFmtId="165" fontId="4" fillId="0" borderId="0" xfId="0" applyNumberFormat="1" applyFont="1" applyFill="1" applyBorder="1" applyAlignment="1">
      <alignment horizontal="right" wrapText="1"/>
    </xf>
    <xf numFmtId="167" fontId="4" fillId="10" borderId="4" xfId="0" applyNumberFormat="1" applyFont="1" applyFill="1" applyBorder="1" applyAlignment="1">
      <alignment horizontal="right"/>
    </xf>
    <xf numFmtId="167" fontId="4" fillId="10" borderId="9" xfId="0" applyNumberFormat="1" applyFont="1" applyFill="1" applyBorder="1" applyAlignment="1">
      <alignment horizontal="right"/>
    </xf>
    <xf numFmtId="165" fontId="4" fillId="10" borderId="9" xfId="0" applyNumberFormat="1" applyFont="1" applyFill="1" applyBorder="1" applyAlignment="1">
      <alignment horizontal="right"/>
    </xf>
    <xf numFmtId="167" fontId="9" fillId="10" borderId="3" xfId="0" applyNumberFormat="1" applyFont="1" applyFill="1" applyBorder="1" applyAlignment="1">
      <alignment horizontal="right"/>
    </xf>
    <xf numFmtId="167" fontId="4" fillId="10" borderId="38" xfId="0" applyNumberFormat="1" applyFont="1" applyFill="1" applyBorder="1" applyAlignment="1">
      <alignment horizontal="right"/>
    </xf>
    <xf numFmtId="167" fontId="4" fillId="10" borderId="3" xfId="0" applyNumberFormat="1" applyFont="1" applyFill="1" applyBorder="1" applyAlignment="1">
      <alignment horizontal="right"/>
    </xf>
    <xf numFmtId="0" fontId="0" fillId="10" borderId="12" xfId="0" applyFill="1" applyBorder="1" applyAlignment="1">
      <alignment horizontal="right"/>
    </xf>
    <xf numFmtId="0" fontId="0" fillId="10" borderId="10" xfId="0" applyFill="1" applyBorder="1" applyAlignment="1">
      <alignment horizontal="right"/>
    </xf>
    <xf numFmtId="0" fontId="0" fillId="10" borderId="40" xfId="0" applyFill="1" applyBorder="1" applyAlignment="1">
      <alignment horizontal="right"/>
    </xf>
    <xf numFmtId="171" fontId="4" fillId="0" borderId="10" xfId="3" applyNumberFormat="1" applyFont="1" applyFill="1" applyBorder="1" applyAlignment="1">
      <alignment horizontal="right"/>
    </xf>
    <xf numFmtId="171" fontId="4" fillId="0" borderId="10" xfId="3" applyNumberFormat="1" applyFont="1" applyFill="1" applyBorder="1" applyAlignment="1">
      <alignment horizontal="right" wrapText="1"/>
    </xf>
    <xf numFmtId="49" fontId="35" fillId="0" borderId="100" xfId="0" applyNumberFormat="1" applyFont="1" applyBorder="1" applyAlignment="1">
      <alignment horizontal="center"/>
    </xf>
    <xf numFmtId="49" fontId="35" fillId="0" borderId="34" xfId="0" applyNumberFormat="1" applyFont="1" applyBorder="1" applyAlignment="1">
      <alignment horizontal="center"/>
    </xf>
    <xf numFmtId="49" fontId="35" fillId="0" borderId="101" xfId="0" applyNumberFormat="1" applyFont="1" applyBorder="1" applyAlignment="1">
      <alignment horizontal="center"/>
    </xf>
    <xf numFmtId="0" fontId="57" fillId="0" borderId="0" xfId="0" applyFont="1" applyAlignment="1">
      <alignment horizontal="left"/>
    </xf>
    <xf numFmtId="0" fontId="3" fillId="0" borderId="0" xfId="0" applyFont="1" applyAlignment="1">
      <alignment horizontal="left"/>
    </xf>
    <xf numFmtId="0" fontId="47" fillId="8" borderId="0" xfId="0" applyFont="1" applyFill="1" applyAlignment="1">
      <alignment horizontal="center" vertical="center" wrapText="1"/>
    </xf>
    <xf numFmtId="0" fontId="47" fillId="8" borderId="1" xfId="0" applyFont="1" applyFill="1" applyBorder="1" applyAlignment="1">
      <alignment horizontal="center" vertical="center" wrapText="1"/>
    </xf>
    <xf numFmtId="49" fontId="35" fillId="0" borderId="45" xfId="0" applyNumberFormat="1" applyFont="1" applyBorder="1" applyAlignment="1">
      <alignment horizontal="center"/>
    </xf>
    <xf numFmtId="0" fontId="0" fillId="6" borderId="0" xfId="0" applyFill="1" applyAlignment="1">
      <alignment horizontal="center"/>
    </xf>
    <xf numFmtId="0" fontId="47" fillId="8" borderId="55" xfId="0" applyFont="1" applyFill="1" applyBorder="1" applyAlignment="1">
      <alignment horizontal="center" vertical="center" wrapText="1"/>
    </xf>
    <xf numFmtId="49" fontId="5" fillId="3" borderId="0" xfId="0" applyNumberFormat="1" applyFont="1" applyFill="1" applyBorder="1" applyAlignment="1">
      <alignment horizontal="center"/>
    </xf>
    <xf numFmtId="17" fontId="5" fillId="3" borderId="0" xfId="0" applyNumberFormat="1" applyFont="1" applyFill="1" applyBorder="1" applyAlignment="1">
      <alignment horizontal="center"/>
    </xf>
    <xf numFmtId="49" fontId="2" fillId="3" borderId="44" xfId="0" applyNumberFormat="1" applyFont="1" applyFill="1" applyBorder="1" applyAlignment="1">
      <alignment horizontal="center"/>
    </xf>
    <xf numFmtId="49" fontId="2" fillId="3" borderId="73" xfId="0" applyNumberFormat="1" applyFont="1" applyFill="1" applyBorder="1" applyAlignment="1">
      <alignment horizontal="center"/>
    </xf>
    <xf numFmtId="49" fontId="35" fillId="0" borderId="98" xfId="0" applyNumberFormat="1" applyFont="1" applyBorder="1" applyAlignment="1">
      <alignment horizontal="center"/>
    </xf>
    <xf numFmtId="49" fontId="35" fillId="0" borderId="73" xfId="0" applyNumberFormat="1" applyFont="1" applyBorder="1" applyAlignment="1">
      <alignment horizontal="center"/>
    </xf>
    <xf numFmtId="49" fontId="35" fillId="0" borderId="83" xfId="0" applyNumberFormat="1" applyFont="1" applyBorder="1" applyAlignment="1">
      <alignment horizontal="center"/>
    </xf>
    <xf numFmtId="0" fontId="1" fillId="6" borderId="0" xfId="0" applyFont="1" applyFill="1" applyAlignment="1">
      <alignment horizontal="center" wrapText="1"/>
    </xf>
    <xf numFmtId="165" fontId="55" fillId="0" borderId="0" xfId="0" applyNumberFormat="1" applyFont="1" applyAlignment="1">
      <alignment horizontal="left" vertical="top" wrapText="1"/>
    </xf>
    <xf numFmtId="49" fontId="2" fillId="3" borderId="46" xfId="0" applyNumberFormat="1" applyFont="1" applyFill="1" applyBorder="1" applyAlignment="1">
      <alignment horizontal="center"/>
    </xf>
    <xf numFmtId="49" fontId="2" fillId="3" borderId="1" xfId="0" applyNumberFormat="1" applyFont="1" applyFill="1" applyBorder="1" applyAlignment="1">
      <alignment horizontal="center"/>
    </xf>
    <xf numFmtId="165" fontId="9" fillId="5" borderId="29" xfId="0" applyNumberFormat="1" applyFont="1" applyFill="1" applyBorder="1" applyAlignment="1">
      <alignment horizontal="center"/>
    </xf>
    <xf numFmtId="49" fontId="35" fillId="0" borderId="84" xfId="0" applyNumberFormat="1" applyFont="1" applyBorder="1" applyAlignment="1">
      <alignment horizontal="center"/>
    </xf>
    <xf numFmtId="0" fontId="35" fillId="0" borderId="73" xfId="0" applyNumberFormat="1" applyFont="1" applyBorder="1" applyAlignment="1">
      <alignment horizontal="center"/>
    </xf>
    <xf numFmtId="0" fontId="1" fillId="6" borderId="0" xfId="0" applyFont="1" applyFill="1" applyAlignment="1">
      <alignment horizontal="center"/>
    </xf>
    <xf numFmtId="1" fontId="2" fillId="3" borderId="85" xfId="0" applyNumberFormat="1" applyFont="1" applyFill="1" applyBorder="1" applyAlignment="1">
      <alignment horizontal="center"/>
    </xf>
    <xf numFmtId="1" fontId="2" fillId="3" borderId="34" xfId="0" applyNumberFormat="1" applyFont="1" applyFill="1" applyBorder="1" applyAlignment="1">
      <alignment horizontal="center"/>
    </xf>
    <xf numFmtId="0" fontId="2" fillId="3" borderId="73" xfId="0" applyNumberFormat="1" applyFont="1" applyFill="1" applyBorder="1" applyAlignment="1">
      <alignment horizontal="center"/>
    </xf>
    <xf numFmtId="0" fontId="35" fillId="0" borderId="83" xfId="0" applyNumberFormat="1" applyFont="1" applyBorder="1" applyAlignment="1">
      <alignment horizontal="center"/>
    </xf>
    <xf numFmtId="0" fontId="35" fillId="0" borderId="98" xfId="0" applyNumberFormat="1" applyFont="1" applyBorder="1" applyAlignment="1">
      <alignment horizontal="center"/>
    </xf>
    <xf numFmtId="0" fontId="32" fillId="6" borderId="0" xfId="0" applyFont="1" applyFill="1" applyBorder="1" applyAlignment="1">
      <alignment horizontal="center"/>
    </xf>
    <xf numFmtId="165" fontId="47" fillId="0" borderId="0" xfId="0" applyNumberFormat="1" applyFont="1" applyFill="1" applyBorder="1" applyAlignment="1">
      <alignment horizontal="center" vertical="center" wrapText="1"/>
    </xf>
    <xf numFmtId="0" fontId="47" fillId="0" borderId="0" xfId="0" applyFont="1" applyFill="1" applyBorder="1" applyAlignment="1">
      <alignment horizontal="center" vertical="center" wrapText="1"/>
    </xf>
    <xf numFmtId="165" fontId="1" fillId="5" borderId="0" xfId="0" applyNumberFormat="1" applyFont="1" applyFill="1" applyBorder="1" applyAlignment="1">
      <alignment horizontal="center" vertical="top" wrapText="1"/>
    </xf>
    <xf numFmtId="0" fontId="1" fillId="6" borderId="0" xfId="0" applyFont="1" applyFill="1" applyBorder="1" applyAlignment="1">
      <alignment horizontal="center"/>
    </xf>
    <xf numFmtId="0" fontId="35" fillId="0" borderId="96" xfId="0" applyNumberFormat="1" applyFont="1" applyBorder="1" applyAlignment="1">
      <alignment horizontal="center"/>
    </xf>
    <xf numFmtId="1" fontId="35" fillId="0" borderId="73" xfId="0" applyNumberFormat="1" applyFont="1" applyBorder="1" applyAlignment="1">
      <alignment horizontal="center"/>
    </xf>
    <xf numFmtId="1" fontId="35" fillId="0" borderId="83" xfId="0" applyNumberFormat="1" applyFont="1" applyBorder="1" applyAlignment="1">
      <alignment horizontal="center"/>
    </xf>
    <xf numFmtId="0" fontId="42" fillId="0" borderId="0" xfId="0" applyFont="1" applyBorder="1" applyAlignment="1">
      <alignment horizontal="center" vertical="center" wrapText="1"/>
    </xf>
    <xf numFmtId="0" fontId="24" fillId="5" borderId="0" xfId="0" applyFont="1" applyFill="1" applyBorder="1" applyAlignment="1">
      <alignment horizontal="left" wrapText="1"/>
    </xf>
    <xf numFmtId="0" fontId="24" fillId="5" borderId="0" xfId="0" applyFont="1" applyFill="1" applyBorder="1" applyAlignment="1">
      <alignment horizontal="left"/>
    </xf>
  </cellXfs>
  <cellStyles count="4">
    <cellStyle name="Milliers" xfId="3" builtinId="3"/>
    <cellStyle name="Normal" xfId="0" builtinId="0"/>
    <cellStyle name="Normal 2" xfId="1" xr:uid="{00000000-0005-0000-0000-000002000000}"/>
    <cellStyle name="Pourcentage" xfId="2" builtinId="5"/>
  </cellStyles>
  <dxfs count="16">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17%2006%20Ana_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t"/>
      <sheetName val="_"/>
      <sheetName val="Groupe"/>
      <sheetName val="ByCN"/>
      <sheetName val="ByCN sectoriel"/>
      <sheetName val=";"/>
      <sheetName val="ByImmo"/>
      <sheetName val="Colas"/>
      <sheetName val="Colas analyse sect"/>
      <sheetName val="Activités de construction"/>
      <sheetName val="TF1"/>
      <sheetName val="BYTEL"/>
      <sheetName val="BASE 16 08 2017"/>
      <sheetName val="Bouygues 2015"/>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 xml:space="preserve">COPIER/COLLER ICI </v>
          </cell>
          <cell r="B2" t="str">
            <v>T1 14R</v>
          </cell>
          <cell r="C2" t="str">
            <v>T2 14R</v>
          </cell>
          <cell r="D2" t="str">
            <v>S1 14R</v>
          </cell>
          <cell r="E2" t="str">
            <v>T3 14R</v>
          </cell>
          <cell r="F2" t="str">
            <v>9M 14R</v>
          </cell>
          <cell r="G2" t="str">
            <v>T4 14R</v>
          </cell>
          <cell r="H2" t="str">
            <v>FY 14R</v>
          </cell>
          <cell r="I2" t="str">
            <v xml:space="preserve">T1 15 </v>
          </cell>
          <cell r="J2" t="str">
            <v>T2 15</v>
          </cell>
          <cell r="K2" t="str">
            <v>S1 15</v>
          </cell>
          <cell r="L2" t="str">
            <v>T3 15</v>
          </cell>
          <cell r="M2" t="str">
            <v>9M 15</v>
          </cell>
          <cell r="N2" t="str">
            <v>T4 15</v>
          </cell>
          <cell r="O2" t="str">
            <v>FY 15</v>
          </cell>
          <cell r="P2" t="str">
            <v xml:space="preserve">T1 16 </v>
          </cell>
          <cell r="Q2" t="str">
            <v>T2 16</v>
          </cell>
          <cell r="R2" t="str">
            <v>S1 16</v>
          </cell>
          <cell r="S2" t="str">
            <v>T3 16</v>
          </cell>
          <cell r="T2" t="str">
            <v>9M 16</v>
          </cell>
          <cell r="U2" t="str">
            <v>T4 16</v>
          </cell>
          <cell r="V2" t="str">
            <v>FY 16</v>
          </cell>
          <cell r="W2" t="str">
            <v>T1 17</v>
          </cell>
          <cell r="X2" t="str">
            <v>T2 17</v>
          </cell>
          <cell r="Y2" t="str">
            <v>S1 17</v>
          </cell>
        </row>
        <row r="3">
          <cell r="A3" t="str">
            <v>DetailCa</v>
          </cell>
          <cell r="B3">
            <v>6841</v>
          </cell>
          <cell r="C3">
            <v>8341</v>
          </cell>
          <cell r="D3">
            <v>15182</v>
          </cell>
          <cell r="E3">
            <v>9041</v>
          </cell>
          <cell r="F3">
            <v>24223</v>
          </cell>
          <cell r="G3">
            <v>8915</v>
          </cell>
          <cell r="H3">
            <v>33138</v>
          </cell>
          <cell r="I3">
            <v>6731</v>
          </cell>
          <cell r="J3">
            <v>8367</v>
          </cell>
          <cell r="K3">
            <v>15098</v>
          </cell>
          <cell r="L3">
            <v>8726</v>
          </cell>
          <cell r="M3">
            <v>23824</v>
          </cell>
          <cell r="N3">
            <v>8604</v>
          </cell>
          <cell r="O3">
            <v>32428</v>
          </cell>
          <cell r="P3">
            <v>6534</v>
          </cell>
          <cell r="Q3">
            <v>8135</v>
          </cell>
          <cell r="R3">
            <v>14669</v>
          </cell>
          <cell r="S3">
            <v>8444</v>
          </cell>
          <cell r="T3">
            <v>23113</v>
          </cell>
          <cell r="U3">
            <v>8655</v>
          </cell>
          <cell r="V3">
            <v>31768</v>
          </cell>
          <cell r="W3">
            <v>6847</v>
          </cell>
          <cell r="X3">
            <v>8315</v>
          </cell>
          <cell r="Y3">
            <v>15162</v>
          </cell>
        </row>
        <row r="4">
          <cell r="A4" t="str">
            <v>DetailCaInt</v>
          </cell>
          <cell r="B4">
            <v>2122</v>
          </cell>
          <cell r="C4">
            <v>2867</v>
          </cell>
          <cell r="D4">
            <v>4989</v>
          </cell>
          <cell r="E4">
            <v>3570</v>
          </cell>
          <cell r="F4">
            <v>8559</v>
          </cell>
          <cell r="G4">
            <v>3308</v>
          </cell>
          <cell r="H4">
            <v>11867</v>
          </cell>
          <cell r="I4">
            <v>2228</v>
          </cell>
          <cell r="J4">
            <v>3233</v>
          </cell>
          <cell r="K4">
            <v>5461</v>
          </cell>
          <cell r="L4">
            <v>3713</v>
          </cell>
          <cell r="M4">
            <v>9174</v>
          </cell>
          <cell r="N4">
            <v>3196</v>
          </cell>
          <cell r="O4">
            <v>12370</v>
          </cell>
          <cell r="P4">
            <v>2173</v>
          </cell>
          <cell r="Q4">
            <v>2964</v>
          </cell>
          <cell r="R4">
            <v>5137</v>
          </cell>
          <cell r="S4">
            <v>3456</v>
          </cell>
          <cell r="T4">
            <v>8593</v>
          </cell>
          <cell r="U4">
            <v>3104</v>
          </cell>
          <cell r="V4">
            <v>11697</v>
          </cell>
          <cell r="W4">
            <v>2246</v>
          </cell>
          <cell r="X4">
            <v>3065</v>
          </cell>
          <cell r="Y4">
            <v>5311</v>
          </cell>
        </row>
        <row r="5">
          <cell r="A5" t="str">
            <v>DetailCaByCn</v>
          </cell>
          <cell r="B5">
            <v>2524</v>
          </cell>
          <cell r="C5">
            <v>2897</v>
          </cell>
          <cell r="D5">
            <v>5421</v>
          </cell>
          <cell r="E5">
            <v>2876</v>
          </cell>
          <cell r="F5">
            <v>8297</v>
          </cell>
          <cell r="G5">
            <v>3145</v>
          </cell>
          <cell r="H5">
            <v>11442</v>
          </cell>
          <cell r="I5">
            <v>2735</v>
          </cell>
          <cell r="J5">
            <v>3029</v>
          </cell>
          <cell r="K5">
            <v>5764</v>
          </cell>
          <cell r="L5">
            <v>2932</v>
          </cell>
          <cell r="M5">
            <v>8696</v>
          </cell>
          <cell r="N5">
            <v>3080</v>
          </cell>
          <cell r="O5">
            <v>11776</v>
          </cell>
          <cell r="P5">
            <v>2725</v>
          </cell>
          <cell r="Q5">
            <v>2968</v>
          </cell>
          <cell r="R5">
            <v>5693</v>
          </cell>
          <cell r="S5">
            <v>2846</v>
          </cell>
          <cell r="T5">
            <v>8539</v>
          </cell>
          <cell r="U5">
            <v>3031</v>
          </cell>
          <cell r="V5">
            <v>11570</v>
          </cell>
          <cell r="W5">
            <v>2723</v>
          </cell>
          <cell r="X5">
            <v>2899</v>
          </cell>
          <cell r="Y5">
            <v>5622</v>
          </cell>
        </row>
        <row r="6">
          <cell r="A6" t="str">
            <v>DetailCaByCnInt</v>
          </cell>
          <cell r="B6">
            <v>1229</v>
          </cell>
          <cell r="C6">
            <v>1413</v>
          </cell>
          <cell r="D6">
            <v>2642</v>
          </cell>
          <cell r="E6">
            <v>1473</v>
          </cell>
          <cell r="F6">
            <v>4115</v>
          </cell>
          <cell r="G6">
            <v>1632</v>
          </cell>
          <cell r="H6">
            <v>5747</v>
          </cell>
          <cell r="I6">
            <v>1389</v>
          </cell>
          <cell r="J6">
            <v>1602</v>
          </cell>
          <cell r="K6">
            <v>2991</v>
          </cell>
          <cell r="L6">
            <v>1609</v>
          </cell>
          <cell r="M6">
            <v>4600</v>
          </cell>
          <cell r="N6">
            <v>1683</v>
          </cell>
          <cell r="O6">
            <v>6283</v>
          </cell>
          <cell r="P6">
            <v>1473</v>
          </cell>
          <cell r="Q6">
            <v>1558</v>
          </cell>
          <cell r="R6">
            <v>3031</v>
          </cell>
          <cell r="S6">
            <v>1589</v>
          </cell>
          <cell r="T6">
            <v>4620</v>
          </cell>
          <cell r="U6">
            <v>1653</v>
          </cell>
          <cell r="V6">
            <v>6273</v>
          </cell>
          <cell r="W6">
            <v>1450</v>
          </cell>
          <cell r="X6">
            <v>1590</v>
          </cell>
          <cell r="Y6">
            <v>3040</v>
          </cell>
        </row>
        <row r="7">
          <cell r="A7" t="str">
            <v>DetailCaByImmo</v>
          </cell>
          <cell r="B7">
            <v>536</v>
          </cell>
          <cell r="C7">
            <v>653</v>
          </cell>
          <cell r="D7">
            <v>1189</v>
          </cell>
          <cell r="E7">
            <v>751</v>
          </cell>
          <cell r="F7">
            <v>1940</v>
          </cell>
          <cell r="G7">
            <v>831</v>
          </cell>
          <cell r="H7">
            <v>2771</v>
          </cell>
          <cell r="I7">
            <v>507</v>
          </cell>
          <cell r="J7">
            <v>544</v>
          </cell>
          <cell r="K7">
            <v>1051</v>
          </cell>
          <cell r="L7">
            <v>506</v>
          </cell>
          <cell r="M7">
            <v>1557</v>
          </cell>
          <cell r="N7">
            <v>734</v>
          </cell>
          <cell r="O7">
            <v>2291</v>
          </cell>
          <cell r="P7">
            <v>473</v>
          </cell>
          <cell r="Q7">
            <v>567</v>
          </cell>
          <cell r="R7">
            <v>1040</v>
          </cell>
          <cell r="S7">
            <v>573</v>
          </cell>
          <cell r="T7">
            <v>1613</v>
          </cell>
          <cell r="U7">
            <v>930</v>
          </cell>
          <cell r="V7">
            <v>2543</v>
          </cell>
          <cell r="W7">
            <v>511</v>
          </cell>
          <cell r="X7">
            <v>633</v>
          </cell>
          <cell r="Y7">
            <v>1144</v>
          </cell>
        </row>
        <row r="8">
          <cell r="A8" t="str">
            <v>DetailCaByImmoInt</v>
          </cell>
          <cell r="B8">
            <v>20</v>
          </cell>
          <cell r="C8">
            <v>15</v>
          </cell>
          <cell r="D8">
            <v>35</v>
          </cell>
          <cell r="E8">
            <v>19</v>
          </cell>
          <cell r="F8">
            <v>54</v>
          </cell>
          <cell r="G8">
            <v>32</v>
          </cell>
          <cell r="H8">
            <v>86</v>
          </cell>
          <cell r="I8">
            <v>29</v>
          </cell>
          <cell r="J8">
            <v>16</v>
          </cell>
          <cell r="K8">
            <v>45</v>
          </cell>
          <cell r="L8">
            <v>21</v>
          </cell>
          <cell r="M8">
            <v>66</v>
          </cell>
          <cell r="N8">
            <v>34</v>
          </cell>
          <cell r="O8">
            <v>100</v>
          </cell>
          <cell r="P8">
            <v>19</v>
          </cell>
          <cell r="Q8">
            <v>18</v>
          </cell>
          <cell r="R8">
            <v>37</v>
          </cell>
          <cell r="S8">
            <v>34</v>
          </cell>
          <cell r="T8">
            <v>71</v>
          </cell>
          <cell r="U8">
            <v>58</v>
          </cell>
          <cell r="V8">
            <v>129</v>
          </cell>
          <cell r="W8">
            <v>20</v>
          </cell>
          <cell r="X8">
            <v>24</v>
          </cell>
          <cell r="Y8">
            <v>44</v>
          </cell>
        </row>
        <row r="9">
          <cell r="A9" t="str">
            <v>DetailCaByImmoLogement</v>
          </cell>
          <cell r="B9">
            <v>440</v>
          </cell>
          <cell r="C9">
            <v>546</v>
          </cell>
          <cell r="D9">
            <v>986</v>
          </cell>
          <cell r="E9">
            <v>498</v>
          </cell>
          <cell r="F9">
            <v>1484</v>
          </cell>
          <cell r="G9">
            <v>636</v>
          </cell>
          <cell r="H9">
            <v>2120</v>
          </cell>
          <cell r="I9">
            <v>427</v>
          </cell>
          <cell r="J9">
            <v>485</v>
          </cell>
          <cell r="K9">
            <v>912</v>
          </cell>
          <cell r="L9">
            <v>452</v>
          </cell>
          <cell r="M9">
            <v>1364</v>
          </cell>
          <cell r="N9">
            <v>625</v>
          </cell>
          <cell r="O9">
            <v>1989</v>
          </cell>
          <cell r="P9">
            <v>397</v>
          </cell>
          <cell r="Q9">
            <v>497</v>
          </cell>
          <cell r="R9">
            <v>894</v>
          </cell>
          <cell r="S9">
            <v>493</v>
          </cell>
          <cell r="T9">
            <v>1387</v>
          </cell>
          <cell r="U9">
            <v>713</v>
          </cell>
          <cell r="V9">
            <v>2100</v>
          </cell>
          <cell r="W9">
            <v>431</v>
          </cell>
          <cell r="X9" t="str">
            <v>non dispo</v>
          </cell>
          <cell r="Y9" t="str">
            <v>non dispo</v>
          </cell>
        </row>
        <row r="10">
          <cell r="A10" t="str">
            <v>DetailCaByImmoIE</v>
          </cell>
          <cell r="B10">
            <v>96</v>
          </cell>
          <cell r="C10">
            <v>110</v>
          </cell>
          <cell r="D10">
            <v>206</v>
          </cell>
          <cell r="E10">
            <v>250</v>
          </cell>
          <cell r="F10">
            <v>456</v>
          </cell>
          <cell r="G10">
            <v>195</v>
          </cell>
          <cell r="H10">
            <v>651</v>
          </cell>
          <cell r="I10">
            <v>80</v>
          </cell>
          <cell r="J10">
            <v>59</v>
          </cell>
          <cell r="K10">
            <v>139</v>
          </cell>
          <cell r="L10">
            <v>54</v>
          </cell>
          <cell r="M10">
            <v>193</v>
          </cell>
          <cell r="N10">
            <v>109</v>
          </cell>
          <cell r="O10">
            <v>302</v>
          </cell>
          <cell r="P10">
            <v>76</v>
          </cell>
          <cell r="Q10">
            <v>70</v>
          </cell>
          <cell r="R10">
            <v>146</v>
          </cell>
          <cell r="S10">
            <v>80</v>
          </cell>
          <cell r="T10">
            <v>226</v>
          </cell>
          <cell r="U10">
            <v>242</v>
          </cell>
          <cell r="V10">
            <v>468</v>
          </cell>
          <cell r="W10">
            <v>80</v>
          </cell>
          <cell r="X10" t="str">
            <v>non dispo</v>
          </cell>
          <cell r="Y10" t="str">
            <v>non dispo</v>
          </cell>
        </row>
        <row r="11">
          <cell r="A11" t="str">
            <v>DetailCaColas</v>
          </cell>
          <cell r="B11">
            <v>2148</v>
          </cell>
          <cell r="C11">
            <v>3096</v>
          </cell>
          <cell r="D11">
            <v>5244</v>
          </cell>
          <cell r="E11">
            <v>3866</v>
          </cell>
          <cell r="F11">
            <v>9110</v>
          </cell>
          <cell r="G11">
            <v>3192</v>
          </cell>
          <cell r="H11">
            <v>12302</v>
          </cell>
          <cell r="I11">
            <v>1961</v>
          </cell>
          <cell r="J11">
            <v>3207</v>
          </cell>
          <cell r="K11">
            <v>5168</v>
          </cell>
          <cell r="L11">
            <v>3713</v>
          </cell>
          <cell r="M11">
            <v>8881</v>
          </cell>
          <cell r="N11">
            <v>3015</v>
          </cell>
          <cell r="O11">
            <v>11896</v>
          </cell>
          <cell r="P11">
            <v>1739</v>
          </cell>
          <cell r="Q11">
            <v>2911</v>
          </cell>
          <cell r="R11">
            <v>4650</v>
          </cell>
          <cell r="S11">
            <v>3417</v>
          </cell>
          <cell r="T11">
            <v>8067</v>
          </cell>
          <cell r="U11">
            <v>2821</v>
          </cell>
          <cell r="V11">
            <v>10888</v>
          </cell>
          <cell r="W11">
            <v>1910</v>
          </cell>
          <cell r="X11">
            <v>3047</v>
          </cell>
          <cell r="Y11">
            <v>4957</v>
          </cell>
        </row>
        <row r="12">
          <cell r="A12" t="str">
            <v>DetailCaColasInt</v>
          </cell>
          <cell r="B12">
            <v>775</v>
          </cell>
          <cell r="C12">
            <v>1362</v>
          </cell>
          <cell r="D12">
            <v>2137</v>
          </cell>
          <cell r="E12">
            <v>2065</v>
          </cell>
          <cell r="G12">
            <v>1610</v>
          </cell>
          <cell r="H12">
            <v>5812</v>
          </cell>
          <cell r="I12">
            <v>790</v>
          </cell>
          <cell r="J12">
            <v>1600</v>
          </cell>
          <cell r="K12">
            <v>2390</v>
          </cell>
          <cell r="L12">
            <v>2065</v>
          </cell>
          <cell r="M12">
            <v>4455</v>
          </cell>
          <cell r="N12">
            <v>1460</v>
          </cell>
          <cell r="O12">
            <v>5915</v>
          </cell>
          <cell r="P12">
            <v>670</v>
          </cell>
          <cell r="Q12">
            <v>1369</v>
          </cell>
          <cell r="R12">
            <v>2039</v>
          </cell>
          <cell r="S12">
            <v>1819</v>
          </cell>
          <cell r="T12">
            <v>3858</v>
          </cell>
          <cell r="U12">
            <v>1368</v>
          </cell>
          <cell r="V12">
            <v>5226</v>
          </cell>
          <cell r="W12">
            <v>748</v>
          </cell>
          <cell r="X12">
            <v>1442</v>
          </cell>
          <cell r="Y12">
            <v>2190</v>
          </cell>
        </row>
        <row r="13">
          <cell r="A13" t="str">
            <v>DetailCaConstruction</v>
          </cell>
          <cell r="B13">
            <v>5208</v>
          </cell>
          <cell r="C13">
            <v>6646</v>
          </cell>
          <cell r="D13">
            <v>11854</v>
          </cell>
          <cell r="E13">
            <v>7493</v>
          </cell>
          <cell r="F13">
            <v>19347</v>
          </cell>
          <cell r="G13">
            <v>7168</v>
          </cell>
          <cell r="H13">
            <v>26515</v>
          </cell>
          <cell r="I13">
            <v>5203</v>
          </cell>
          <cell r="J13">
            <v>6780</v>
          </cell>
          <cell r="K13">
            <v>11983</v>
          </cell>
          <cell r="L13">
            <v>7151</v>
          </cell>
          <cell r="M13">
            <v>19134</v>
          </cell>
          <cell r="N13">
            <v>6829</v>
          </cell>
          <cell r="O13">
            <v>25963</v>
          </cell>
          <cell r="P13">
            <v>4937</v>
          </cell>
          <cell r="Q13">
            <v>6446</v>
          </cell>
          <cell r="R13">
            <v>11383</v>
          </cell>
          <cell r="S13">
            <v>6836</v>
          </cell>
          <cell r="T13">
            <v>18219</v>
          </cell>
          <cell r="U13">
            <v>6782</v>
          </cell>
          <cell r="V13">
            <v>25001</v>
          </cell>
          <cell r="W13">
            <v>5144</v>
          </cell>
          <cell r="X13">
            <v>6579</v>
          </cell>
          <cell r="Y13">
            <v>11723</v>
          </cell>
        </row>
        <row r="14">
          <cell r="A14" t="str">
            <v>DetailCaConstructionInt</v>
          </cell>
          <cell r="B14">
            <v>2024</v>
          </cell>
          <cell r="C14">
            <v>2790</v>
          </cell>
          <cell r="D14">
            <v>4814</v>
          </cell>
          <cell r="E14">
            <v>3557</v>
          </cell>
          <cell r="F14">
            <v>8371</v>
          </cell>
          <cell r="G14">
            <v>3274</v>
          </cell>
          <cell r="H14">
            <v>11645</v>
          </cell>
          <cell r="I14">
            <v>2208</v>
          </cell>
          <cell r="J14">
            <v>3218</v>
          </cell>
          <cell r="K14">
            <v>5426</v>
          </cell>
          <cell r="L14">
            <v>3695</v>
          </cell>
          <cell r="M14">
            <v>9121</v>
          </cell>
          <cell r="N14">
            <v>3177</v>
          </cell>
          <cell r="O14">
            <v>12298</v>
          </cell>
          <cell r="P14">
            <v>2162</v>
          </cell>
          <cell r="Q14">
            <v>2945</v>
          </cell>
          <cell r="R14">
            <v>5107</v>
          </cell>
          <cell r="S14">
            <v>3442</v>
          </cell>
          <cell r="T14">
            <v>8549</v>
          </cell>
          <cell r="U14">
            <v>3079</v>
          </cell>
          <cell r="V14">
            <v>11628</v>
          </cell>
          <cell r="W14">
            <v>2218</v>
          </cell>
          <cell r="X14">
            <v>3056</v>
          </cell>
          <cell r="Y14">
            <v>5274</v>
          </cell>
        </row>
        <row r="15">
          <cell r="A15" t="str">
            <v>DetailCaCom</v>
          </cell>
          <cell r="B15">
            <v>546</v>
          </cell>
          <cell r="C15">
            <v>606</v>
          </cell>
          <cell r="D15">
            <v>1152</v>
          </cell>
          <cell r="E15">
            <v>429</v>
          </cell>
          <cell r="F15">
            <v>1581</v>
          </cell>
          <cell r="G15">
            <v>614</v>
          </cell>
          <cell r="H15">
            <v>2195</v>
          </cell>
          <cell r="I15">
            <v>466</v>
          </cell>
          <cell r="J15">
            <v>495</v>
          </cell>
          <cell r="K15">
            <v>961</v>
          </cell>
          <cell r="L15">
            <v>411</v>
          </cell>
          <cell r="M15">
            <v>1372</v>
          </cell>
          <cell r="N15">
            <v>592</v>
          </cell>
          <cell r="O15">
            <v>1964</v>
          </cell>
          <cell r="P15">
            <v>467</v>
          </cell>
          <cell r="Q15">
            <v>531</v>
          </cell>
          <cell r="R15">
            <v>998</v>
          </cell>
          <cell r="S15">
            <v>400</v>
          </cell>
          <cell r="T15">
            <v>1398</v>
          </cell>
          <cell r="U15">
            <v>622</v>
          </cell>
          <cell r="V15">
            <v>2020</v>
          </cell>
          <cell r="W15">
            <v>484</v>
          </cell>
          <cell r="X15">
            <v>525</v>
          </cell>
          <cell r="Y15">
            <v>1009</v>
          </cell>
        </row>
        <row r="16">
          <cell r="A16" t="str">
            <v xml:space="preserve">DetailCaComInt </v>
          </cell>
          <cell r="B16">
            <v>95</v>
          </cell>
          <cell r="C16">
            <v>75</v>
          </cell>
          <cell r="D16">
            <v>170</v>
          </cell>
          <cell r="E16">
            <v>10</v>
          </cell>
          <cell r="F16">
            <v>180</v>
          </cell>
          <cell r="G16">
            <v>31</v>
          </cell>
          <cell r="H16">
            <v>211</v>
          </cell>
          <cell r="I16">
            <v>17</v>
          </cell>
          <cell r="J16">
            <v>12</v>
          </cell>
          <cell r="K16">
            <v>29</v>
          </cell>
          <cell r="L16">
            <v>16</v>
          </cell>
          <cell r="M16">
            <v>45</v>
          </cell>
          <cell r="N16">
            <v>15</v>
          </cell>
          <cell r="O16">
            <v>60</v>
          </cell>
          <cell r="P16">
            <v>7</v>
          </cell>
          <cell r="Q16">
            <v>18</v>
          </cell>
          <cell r="R16">
            <v>25</v>
          </cell>
          <cell r="S16">
            <v>13</v>
          </cell>
          <cell r="T16">
            <v>38</v>
          </cell>
          <cell r="U16">
            <v>25</v>
          </cell>
          <cell r="V16">
            <v>63</v>
          </cell>
          <cell r="W16">
            <v>25</v>
          </cell>
          <cell r="X16">
            <v>8</v>
          </cell>
          <cell r="Y16">
            <v>33</v>
          </cell>
        </row>
        <row r="17">
          <cell r="A17" t="str">
            <v>DetailCaTel</v>
          </cell>
          <cell r="B17">
            <v>1081</v>
          </cell>
          <cell r="C17">
            <v>1088</v>
          </cell>
          <cell r="D17">
            <v>2169</v>
          </cell>
          <cell r="E17">
            <v>1113</v>
          </cell>
          <cell r="F17">
            <v>3282</v>
          </cell>
          <cell r="G17">
            <v>1131</v>
          </cell>
          <cell r="H17">
            <v>4413</v>
          </cell>
          <cell r="I17">
            <v>1057</v>
          </cell>
          <cell r="J17">
            <v>1089</v>
          </cell>
          <cell r="K17">
            <v>2146</v>
          </cell>
          <cell r="L17">
            <v>1159</v>
          </cell>
          <cell r="M17">
            <v>3305</v>
          </cell>
          <cell r="N17">
            <v>1179</v>
          </cell>
          <cell r="O17">
            <v>4484</v>
          </cell>
          <cell r="P17">
            <v>1124</v>
          </cell>
          <cell r="Q17">
            <v>1156</v>
          </cell>
          <cell r="R17">
            <v>2280</v>
          </cell>
          <cell r="S17">
            <v>1206</v>
          </cell>
          <cell r="T17">
            <v>3486</v>
          </cell>
          <cell r="U17">
            <v>1250</v>
          </cell>
          <cell r="V17">
            <v>4736</v>
          </cell>
          <cell r="W17">
            <v>1215</v>
          </cell>
          <cell r="X17">
            <v>1208</v>
          </cell>
          <cell r="Y17">
            <v>2423</v>
          </cell>
        </row>
        <row r="18">
          <cell r="A18" t="str">
            <v>DetailCaAutre</v>
          </cell>
          <cell r="B18">
            <v>6</v>
          </cell>
          <cell r="C18">
            <v>1</v>
          </cell>
          <cell r="D18">
            <v>7</v>
          </cell>
          <cell r="E18">
            <v>6</v>
          </cell>
          <cell r="F18">
            <v>13</v>
          </cell>
          <cell r="G18">
            <v>2</v>
          </cell>
          <cell r="H18">
            <v>15</v>
          </cell>
          <cell r="I18">
            <v>5</v>
          </cell>
          <cell r="J18">
            <v>3</v>
          </cell>
          <cell r="K18">
            <v>8</v>
          </cell>
          <cell r="L18">
            <v>5</v>
          </cell>
          <cell r="M18">
            <v>13</v>
          </cell>
          <cell r="N18">
            <v>4</v>
          </cell>
          <cell r="O18">
            <v>17</v>
          </cell>
          <cell r="P18">
            <v>6</v>
          </cell>
          <cell r="Q18">
            <v>2</v>
          </cell>
          <cell r="R18">
            <v>8</v>
          </cell>
          <cell r="S18">
            <v>2</v>
          </cell>
          <cell r="T18">
            <v>10</v>
          </cell>
          <cell r="U18">
            <v>1</v>
          </cell>
          <cell r="V18">
            <v>11</v>
          </cell>
          <cell r="W18">
            <v>4</v>
          </cell>
          <cell r="X18">
            <v>3</v>
          </cell>
          <cell r="Y18">
            <v>7</v>
          </cell>
        </row>
        <row r="19">
          <cell r="A19" t="str">
            <v>DetailCaAutreInt</v>
          </cell>
          <cell r="B19">
            <v>3</v>
          </cell>
          <cell r="C19">
            <v>2</v>
          </cell>
          <cell r="D19">
            <v>5</v>
          </cell>
          <cell r="E19">
            <v>3</v>
          </cell>
          <cell r="F19">
            <v>8</v>
          </cell>
          <cell r="G19">
            <v>3</v>
          </cell>
          <cell r="H19">
            <v>11</v>
          </cell>
          <cell r="I19">
            <v>3</v>
          </cell>
          <cell r="J19">
            <v>3</v>
          </cell>
          <cell r="K19">
            <v>6</v>
          </cell>
          <cell r="L19">
            <v>2</v>
          </cell>
          <cell r="M19">
            <v>8</v>
          </cell>
          <cell r="N19">
            <v>4</v>
          </cell>
          <cell r="O19">
            <v>12</v>
          </cell>
          <cell r="P19">
            <v>4</v>
          </cell>
          <cell r="Q19">
            <v>1</v>
          </cell>
          <cell r="R19">
            <v>5</v>
          </cell>
          <cell r="S19">
            <v>1</v>
          </cell>
          <cell r="T19">
            <v>6</v>
          </cell>
          <cell r="U19">
            <v>0</v>
          </cell>
          <cell r="V19">
            <v>6</v>
          </cell>
          <cell r="W19">
            <v>3</v>
          </cell>
          <cell r="X19">
            <v>1</v>
          </cell>
          <cell r="Y19">
            <v>4</v>
          </cell>
        </row>
        <row r="20">
          <cell r="A20" t="str">
            <v>DetailCaInterco</v>
          </cell>
          <cell r="B20">
            <v>-135</v>
          </cell>
          <cell r="C20">
            <v>-149</v>
          </cell>
          <cell r="D20">
            <v>-284</v>
          </cell>
          <cell r="E20">
            <v>-116</v>
          </cell>
          <cell r="F20">
            <v>-400</v>
          </cell>
          <cell r="G20">
            <v>-162</v>
          </cell>
          <cell r="H20">
            <v>-562</v>
          </cell>
          <cell r="I20">
            <v>-115</v>
          </cell>
          <cell r="J20">
            <v>-111</v>
          </cell>
          <cell r="K20">
            <v>-226</v>
          </cell>
          <cell r="L20">
            <v>-102</v>
          </cell>
          <cell r="M20">
            <v>-328</v>
          </cell>
          <cell r="N20">
            <v>-127</v>
          </cell>
          <cell r="O20">
            <v>-455</v>
          </cell>
          <cell r="P20">
            <v>-119</v>
          </cell>
          <cell r="Q20">
            <v>-126</v>
          </cell>
          <cell r="R20">
            <v>-245</v>
          </cell>
          <cell r="S20">
            <v>-112</v>
          </cell>
          <cell r="T20">
            <v>-357</v>
          </cell>
          <cell r="U20">
            <v>-221</v>
          </cell>
          <cell r="V20">
            <v>-578</v>
          </cell>
          <cell r="W20">
            <v>-127</v>
          </cell>
          <cell r="X20">
            <v>-126</v>
          </cell>
          <cell r="Y20">
            <v>-253</v>
          </cell>
        </row>
        <row r="21">
          <cell r="A21" t="str">
            <v>DetailROpCrt</v>
          </cell>
          <cell r="B21">
            <v>-178</v>
          </cell>
          <cell r="C21">
            <v>257</v>
          </cell>
          <cell r="D21">
            <v>79</v>
          </cell>
          <cell r="E21">
            <v>447</v>
          </cell>
          <cell r="F21">
            <v>526</v>
          </cell>
          <cell r="G21">
            <v>362</v>
          </cell>
          <cell r="H21">
            <v>888</v>
          </cell>
          <cell r="I21">
            <v>-194</v>
          </cell>
          <cell r="J21">
            <v>313</v>
          </cell>
          <cell r="K21">
            <v>119</v>
          </cell>
          <cell r="L21">
            <v>478</v>
          </cell>
          <cell r="M21">
            <v>597</v>
          </cell>
          <cell r="N21">
            <v>344</v>
          </cell>
          <cell r="O21">
            <v>941</v>
          </cell>
          <cell r="P21">
            <v>-140</v>
          </cell>
          <cell r="Q21">
            <v>346</v>
          </cell>
          <cell r="R21">
            <v>206</v>
          </cell>
          <cell r="S21">
            <v>508</v>
          </cell>
          <cell r="T21">
            <v>714</v>
          </cell>
          <cell r="U21">
            <v>407</v>
          </cell>
          <cell r="V21">
            <v>1121</v>
          </cell>
          <cell r="W21">
            <v>-67</v>
          </cell>
          <cell r="X21">
            <v>452</v>
          </cell>
          <cell r="Y21">
            <v>385</v>
          </cell>
        </row>
        <row r="22">
          <cell r="A22" t="str">
            <v>DetailRopCrtConstruction</v>
          </cell>
          <cell r="B22">
            <v>-126</v>
          </cell>
          <cell r="C22">
            <v>241</v>
          </cell>
          <cell r="D22">
            <v>115</v>
          </cell>
          <cell r="E22">
            <v>414</v>
          </cell>
          <cell r="F22">
            <v>529</v>
          </cell>
          <cell r="G22">
            <v>312</v>
          </cell>
          <cell r="H22">
            <v>841</v>
          </cell>
          <cell r="I22">
            <v>-146</v>
          </cell>
          <cell r="J22">
            <v>234</v>
          </cell>
          <cell r="K22">
            <v>88</v>
          </cell>
          <cell r="L22">
            <v>431</v>
          </cell>
          <cell r="M22">
            <v>519</v>
          </cell>
          <cell r="N22">
            <v>312</v>
          </cell>
          <cell r="O22">
            <v>831</v>
          </cell>
          <cell r="P22">
            <v>-116</v>
          </cell>
          <cell r="Q22">
            <v>241</v>
          </cell>
          <cell r="R22">
            <v>125</v>
          </cell>
          <cell r="S22">
            <v>443</v>
          </cell>
          <cell r="T22">
            <v>568</v>
          </cell>
          <cell r="U22">
            <v>311</v>
          </cell>
          <cell r="V22">
            <v>879</v>
          </cell>
          <cell r="W22">
            <v>-134</v>
          </cell>
          <cell r="X22">
            <v>267</v>
          </cell>
          <cell r="Y22">
            <v>133</v>
          </cell>
        </row>
        <row r="23">
          <cell r="A23" t="str">
            <v>DetailRop</v>
          </cell>
          <cell r="B23">
            <v>18</v>
          </cell>
          <cell r="C23">
            <v>450</v>
          </cell>
          <cell r="D23">
            <v>468</v>
          </cell>
          <cell r="E23">
            <v>453</v>
          </cell>
          <cell r="F23">
            <v>921</v>
          </cell>
          <cell r="G23">
            <v>212</v>
          </cell>
          <cell r="H23">
            <v>1133</v>
          </cell>
          <cell r="I23">
            <v>-216</v>
          </cell>
          <cell r="J23">
            <v>261</v>
          </cell>
          <cell r="K23">
            <v>45</v>
          </cell>
          <cell r="L23">
            <v>446</v>
          </cell>
          <cell r="M23">
            <v>491</v>
          </cell>
          <cell r="N23">
            <v>177</v>
          </cell>
          <cell r="O23">
            <v>668</v>
          </cell>
          <cell r="P23">
            <v>-227</v>
          </cell>
          <cell r="Q23">
            <v>284</v>
          </cell>
          <cell r="R23">
            <v>57</v>
          </cell>
          <cell r="S23">
            <v>513</v>
          </cell>
          <cell r="T23">
            <v>570</v>
          </cell>
          <cell r="U23">
            <v>377</v>
          </cell>
          <cell r="V23">
            <v>947</v>
          </cell>
          <cell r="W23">
            <v>-84</v>
          </cell>
          <cell r="X23">
            <v>501</v>
          </cell>
          <cell r="Y23">
            <v>417</v>
          </cell>
        </row>
        <row r="24">
          <cell r="A24" t="str">
            <v>DetailRopConstruction</v>
          </cell>
          <cell r="B24">
            <v>-126</v>
          </cell>
          <cell r="C24">
            <v>241</v>
          </cell>
          <cell r="D24">
            <v>115</v>
          </cell>
          <cell r="E24">
            <v>414</v>
          </cell>
          <cell r="F24">
            <v>529</v>
          </cell>
          <cell r="G24">
            <v>245</v>
          </cell>
          <cell r="H24">
            <v>774</v>
          </cell>
          <cell r="I24">
            <v>-146</v>
          </cell>
          <cell r="J24">
            <v>227</v>
          </cell>
          <cell r="K24">
            <v>81</v>
          </cell>
          <cell r="L24">
            <v>423</v>
          </cell>
          <cell r="M24">
            <v>504</v>
          </cell>
          <cell r="N24">
            <v>193</v>
          </cell>
          <cell r="O24">
            <v>697</v>
          </cell>
          <cell r="P24">
            <v>-136</v>
          </cell>
          <cell r="Q24">
            <v>221</v>
          </cell>
          <cell r="R24">
            <v>85</v>
          </cell>
          <cell r="S24">
            <v>427</v>
          </cell>
          <cell r="T24">
            <v>512</v>
          </cell>
          <cell r="U24">
            <v>269</v>
          </cell>
          <cell r="V24">
            <v>781</v>
          </cell>
          <cell r="W24">
            <v>-138</v>
          </cell>
          <cell r="X24">
            <v>267</v>
          </cell>
          <cell r="Y24">
            <v>129</v>
          </cell>
        </row>
        <row r="25">
          <cell r="A25" t="str">
            <v>DetailRN100</v>
          </cell>
          <cell r="B25">
            <v>261</v>
          </cell>
          <cell r="C25">
            <v>315</v>
          </cell>
          <cell r="D25">
            <v>576</v>
          </cell>
          <cell r="E25">
            <v>355</v>
          </cell>
          <cell r="F25">
            <v>931</v>
          </cell>
          <cell r="G25">
            <v>133</v>
          </cell>
          <cell r="H25">
            <v>1064</v>
          </cell>
          <cell r="I25">
            <v>-148</v>
          </cell>
          <cell r="J25">
            <v>137</v>
          </cell>
          <cell r="K25">
            <v>-11</v>
          </cell>
          <cell r="L25">
            <v>392</v>
          </cell>
          <cell r="M25">
            <v>381</v>
          </cell>
          <cell r="N25">
            <v>99</v>
          </cell>
          <cell r="O25">
            <v>480</v>
          </cell>
          <cell r="P25">
            <v>-197</v>
          </cell>
          <cell r="Q25">
            <v>171</v>
          </cell>
          <cell r="R25">
            <v>-26</v>
          </cell>
          <cell r="S25">
            <v>381</v>
          </cell>
          <cell r="T25">
            <v>355</v>
          </cell>
          <cell r="U25">
            <v>429</v>
          </cell>
          <cell r="V25">
            <v>784</v>
          </cell>
          <cell r="W25">
            <v>-26</v>
          </cell>
          <cell r="X25">
            <v>320</v>
          </cell>
          <cell r="Y25">
            <v>294</v>
          </cell>
        </row>
        <row r="26">
          <cell r="A26" t="str">
            <v>DetailRNPG</v>
          </cell>
          <cell r="B26">
            <v>238</v>
          </cell>
          <cell r="C26">
            <v>140</v>
          </cell>
          <cell r="D26">
            <v>378</v>
          </cell>
          <cell r="E26">
            <v>334</v>
          </cell>
          <cell r="F26">
            <v>712</v>
          </cell>
          <cell r="G26">
            <v>95</v>
          </cell>
          <cell r="H26">
            <v>807</v>
          </cell>
          <cell r="I26">
            <v>-157</v>
          </cell>
          <cell r="J26">
            <v>115</v>
          </cell>
          <cell r="K26">
            <v>-42</v>
          </cell>
          <cell r="L26">
            <v>376</v>
          </cell>
          <cell r="M26">
            <v>334</v>
          </cell>
          <cell r="N26">
            <v>69</v>
          </cell>
          <cell r="O26">
            <v>403</v>
          </cell>
          <cell r="P26">
            <v>-180</v>
          </cell>
          <cell r="Q26">
            <v>152</v>
          </cell>
          <cell r="R26">
            <v>-28</v>
          </cell>
          <cell r="S26">
            <v>373</v>
          </cell>
          <cell r="T26">
            <v>345</v>
          </cell>
          <cell r="U26">
            <v>387</v>
          </cell>
          <cell r="V26">
            <v>732</v>
          </cell>
          <cell r="W26">
            <v>-38</v>
          </cell>
          <cell r="X26">
            <v>278</v>
          </cell>
          <cell r="Y26">
            <v>240</v>
          </cell>
        </row>
        <row r="27">
          <cell r="A27" t="str">
            <v>DetailRNPGColas</v>
          </cell>
          <cell r="B27">
            <v>225</v>
          </cell>
          <cell r="C27">
            <v>73</v>
          </cell>
          <cell r="D27">
            <v>298</v>
          </cell>
          <cell r="E27">
            <v>195</v>
          </cell>
          <cell r="F27">
            <v>493</v>
          </cell>
          <cell r="G27">
            <v>90</v>
          </cell>
          <cell r="H27">
            <v>583</v>
          </cell>
          <cell r="I27">
            <v>-164</v>
          </cell>
          <cell r="J27">
            <v>98</v>
          </cell>
          <cell r="K27">
            <v>-66</v>
          </cell>
          <cell r="L27">
            <v>248</v>
          </cell>
          <cell r="M27">
            <v>182</v>
          </cell>
          <cell r="N27">
            <v>44</v>
          </cell>
          <cell r="O27">
            <v>226</v>
          </cell>
          <cell r="P27">
            <v>-166</v>
          </cell>
          <cell r="Q27">
            <v>97</v>
          </cell>
          <cell r="R27">
            <v>-69</v>
          </cell>
          <cell r="S27">
            <v>230</v>
          </cell>
          <cell r="T27">
            <v>161</v>
          </cell>
          <cell r="U27">
            <v>182</v>
          </cell>
          <cell r="V27">
            <v>343</v>
          </cell>
          <cell r="W27">
            <v>-189</v>
          </cell>
          <cell r="X27">
            <v>104</v>
          </cell>
          <cell r="Y27">
            <v>-85</v>
          </cell>
        </row>
        <row r="28">
          <cell r="A28" t="str">
            <v>DetailRNPGCom</v>
          </cell>
          <cell r="B28">
            <v>5</v>
          </cell>
          <cell r="C28">
            <v>135</v>
          </cell>
          <cell r="D28">
            <v>140</v>
          </cell>
          <cell r="E28">
            <v>9</v>
          </cell>
          <cell r="F28">
            <v>149</v>
          </cell>
          <cell r="G28">
            <v>30</v>
          </cell>
          <cell r="H28">
            <v>179</v>
          </cell>
          <cell r="I28">
            <v>14</v>
          </cell>
          <cell r="J28">
            <v>13</v>
          </cell>
          <cell r="K28">
            <v>27</v>
          </cell>
          <cell r="L28">
            <v>1</v>
          </cell>
          <cell r="M28">
            <v>28</v>
          </cell>
          <cell r="N28">
            <v>16</v>
          </cell>
          <cell r="O28">
            <v>44</v>
          </cell>
          <cell r="P28">
            <v>-6</v>
          </cell>
          <cell r="Q28">
            <v>6</v>
          </cell>
          <cell r="R28">
            <v>0</v>
          </cell>
          <cell r="S28">
            <v>-6</v>
          </cell>
          <cell r="T28">
            <v>-6</v>
          </cell>
          <cell r="U28">
            <v>24</v>
          </cell>
          <cell r="V28">
            <v>18</v>
          </cell>
          <cell r="W28">
            <v>12</v>
          </cell>
          <cell r="X28">
            <v>21</v>
          </cell>
          <cell r="Y28">
            <v>33</v>
          </cell>
        </row>
        <row r="29">
          <cell r="A29" t="str">
            <v>DetailRNPGTel</v>
          </cell>
          <cell r="B29">
            <v>75</v>
          </cell>
          <cell r="C29">
            <v>-70</v>
          </cell>
          <cell r="D29">
            <v>5</v>
          </cell>
          <cell r="E29">
            <v>15</v>
          </cell>
          <cell r="F29">
            <v>20</v>
          </cell>
          <cell r="G29">
            <v>-61</v>
          </cell>
          <cell r="H29">
            <v>-41</v>
          </cell>
          <cell r="I29">
            <v>-49</v>
          </cell>
          <cell r="J29">
            <v>-17</v>
          </cell>
          <cell r="K29">
            <v>-66</v>
          </cell>
          <cell r="L29">
            <v>16</v>
          </cell>
          <cell r="M29">
            <v>-50</v>
          </cell>
          <cell r="N29">
            <v>-9</v>
          </cell>
          <cell r="O29">
            <v>-59</v>
          </cell>
          <cell r="P29">
            <v>-40</v>
          </cell>
          <cell r="Q29">
            <v>28</v>
          </cell>
          <cell r="R29">
            <v>-12</v>
          </cell>
          <cell r="S29">
            <v>69</v>
          </cell>
          <cell r="T29">
            <v>57</v>
          </cell>
          <cell r="U29">
            <v>26</v>
          </cell>
          <cell r="V29">
            <v>83</v>
          </cell>
          <cell r="W29">
            <v>18</v>
          </cell>
          <cell r="X29">
            <v>104</v>
          </cell>
          <cell r="Y29">
            <v>122</v>
          </cell>
        </row>
        <row r="30">
          <cell r="A30" t="str">
            <v xml:space="preserve">DetailRNPGAlstom </v>
          </cell>
          <cell r="B30">
            <v>53</v>
          </cell>
          <cell r="C30">
            <v>0</v>
          </cell>
          <cell r="D30">
            <v>53</v>
          </cell>
          <cell r="E30">
            <v>66</v>
          </cell>
          <cell r="F30">
            <v>119</v>
          </cell>
          <cell r="G30">
            <v>-4</v>
          </cell>
          <cell r="H30">
            <v>115</v>
          </cell>
          <cell r="I30">
            <v>-285</v>
          </cell>
          <cell r="J30">
            <v>0</v>
          </cell>
          <cell r="K30">
            <v>0</v>
          </cell>
          <cell r="L30">
            <v>0</v>
          </cell>
          <cell r="M30">
            <v>0</v>
          </cell>
          <cell r="N30">
            <v>0</v>
          </cell>
          <cell r="O30">
            <v>0</v>
          </cell>
          <cell r="P30">
            <v>0</v>
          </cell>
          <cell r="Q30">
            <v>0</v>
          </cell>
          <cell r="R30">
            <v>0</v>
          </cell>
          <cell r="S30">
            <v>36</v>
          </cell>
          <cell r="T30">
            <v>36</v>
          </cell>
          <cell r="U30">
            <v>0</v>
          </cell>
          <cell r="V30">
            <v>36</v>
          </cell>
          <cell r="W30">
            <v>45</v>
          </cell>
          <cell r="X30">
            <v>0</v>
          </cell>
          <cell r="Y30">
            <v>45</v>
          </cell>
        </row>
        <row r="31">
          <cell r="A31" t="str">
            <v>DetailRNPGHorsExecpt</v>
          </cell>
          <cell r="B31">
            <v>-111</v>
          </cell>
          <cell r="C31">
            <v>91</v>
          </cell>
          <cell r="D31">
            <v>-20</v>
          </cell>
          <cell r="E31">
            <v>332</v>
          </cell>
          <cell r="F31">
            <v>312</v>
          </cell>
          <cell r="G31">
            <v>180</v>
          </cell>
          <cell r="H31">
            <v>492</v>
          </cell>
          <cell r="I31">
            <v>-145</v>
          </cell>
          <cell r="J31">
            <v>141</v>
          </cell>
          <cell r="K31">
            <v>-4</v>
          </cell>
          <cell r="L31">
            <v>324</v>
          </cell>
          <cell r="M31">
            <v>320</v>
          </cell>
          <cell r="N31">
            <v>169</v>
          </cell>
          <cell r="O31">
            <v>489</v>
          </cell>
          <cell r="P31">
            <v>-137</v>
          </cell>
          <cell r="Q31">
            <v>183</v>
          </cell>
          <cell r="R31">
            <v>46</v>
          </cell>
          <cell r="S31">
            <v>366</v>
          </cell>
          <cell r="T31">
            <v>412</v>
          </cell>
          <cell r="U31">
            <v>220</v>
          </cell>
          <cell r="V31">
            <v>632</v>
          </cell>
          <cell r="W31">
            <v>-30</v>
          </cell>
          <cell r="X31">
            <v>247</v>
          </cell>
          <cell r="Y31">
            <v>217</v>
          </cell>
        </row>
        <row r="32">
          <cell r="A32" t="str">
            <v>DetailEndNet</v>
          </cell>
          <cell r="B32">
            <v>-4725</v>
          </cell>
          <cell r="C32">
            <v>-5174</v>
          </cell>
          <cell r="D32">
            <v>-5174</v>
          </cell>
          <cell r="E32">
            <v>-4989</v>
          </cell>
          <cell r="F32">
            <v>-4989</v>
          </cell>
          <cell r="G32">
            <v>-3216</v>
          </cell>
          <cell r="H32">
            <v>-3216</v>
          </cell>
          <cell r="I32">
            <v>-4264</v>
          </cell>
          <cell r="J32">
            <v>-5209</v>
          </cell>
          <cell r="K32">
            <v>-5209</v>
          </cell>
          <cell r="L32">
            <v>-4883</v>
          </cell>
          <cell r="M32">
            <v>-4883</v>
          </cell>
          <cell r="N32">
            <v>-2561</v>
          </cell>
          <cell r="O32">
            <v>-2561</v>
          </cell>
          <cell r="P32">
            <v>-3254</v>
          </cell>
          <cell r="Q32">
            <v>-4354</v>
          </cell>
          <cell r="R32">
            <v>-4354</v>
          </cell>
          <cell r="S32">
            <v>-3891</v>
          </cell>
          <cell r="T32">
            <v>-3890</v>
          </cell>
          <cell r="U32">
            <v>-1866</v>
          </cell>
          <cell r="V32">
            <v>-1866</v>
          </cell>
          <cell r="W32">
            <v>-3304</v>
          </cell>
          <cell r="X32">
            <v>-961</v>
          </cell>
          <cell r="Y32">
            <v>-4265</v>
          </cell>
        </row>
        <row r="33">
          <cell r="A33" t="str">
            <v>DetailVarBfr</v>
          </cell>
          <cell r="B33">
            <v>-931</v>
          </cell>
          <cell r="C33">
            <v>-817</v>
          </cell>
          <cell r="D33">
            <v>-1748</v>
          </cell>
          <cell r="E33">
            <v>17</v>
          </cell>
          <cell r="F33">
            <v>-1731</v>
          </cell>
          <cell r="G33">
            <v>1739</v>
          </cell>
          <cell r="H33">
            <v>8</v>
          </cell>
          <cell r="I33">
            <v>-721</v>
          </cell>
          <cell r="J33">
            <v>-553</v>
          </cell>
          <cell r="K33">
            <v>-1274</v>
          </cell>
          <cell r="L33">
            <v>-67</v>
          </cell>
          <cell r="M33">
            <v>-1341</v>
          </cell>
          <cell r="N33">
            <v>1544</v>
          </cell>
          <cell r="O33">
            <v>203</v>
          </cell>
          <cell r="P33">
            <v>-1022</v>
          </cell>
          <cell r="Q33">
            <v>-356</v>
          </cell>
          <cell r="R33">
            <v>-1378</v>
          </cell>
          <cell r="S33">
            <v>-14</v>
          </cell>
          <cell r="T33">
            <v>-1392</v>
          </cell>
          <cell r="U33">
            <v>1586</v>
          </cell>
          <cell r="V33">
            <v>194</v>
          </cell>
          <cell r="W33">
            <v>-1227</v>
          </cell>
          <cell r="X33">
            <v>-626</v>
          </cell>
          <cell r="Y33">
            <v>-1853</v>
          </cell>
        </row>
        <row r="34">
          <cell r="A34" t="str">
            <v>DetailCaf</v>
          </cell>
          <cell r="B34">
            <v>308</v>
          </cell>
          <cell r="C34">
            <v>681</v>
          </cell>
          <cell r="D34">
            <v>989</v>
          </cell>
          <cell r="E34">
            <v>836</v>
          </cell>
          <cell r="F34">
            <v>1825</v>
          </cell>
          <cell r="G34">
            <v>433</v>
          </cell>
          <cell r="H34">
            <v>2258</v>
          </cell>
          <cell r="I34">
            <v>41</v>
          </cell>
          <cell r="J34">
            <v>649</v>
          </cell>
          <cell r="K34">
            <v>690</v>
          </cell>
          <cell r="L34">
            <v>798</v>
          </cell>
          <cell r="M34">
            <v>1488</v>
          </cell>
          <cell r="N34">
            <v>579</v>
          </cell>
          <cell r="O34">
            <v>2067</v>
          </cell>
          <cell r="P34">
            <v>117</v>
          </cell>
          <cell r="Q34">
            <v>719</v>
          </cell>
          <cell r="R34">
            <v>836</v>
          </cell>
          <cell r="S34">
            <v>884</v>
          </cell>
          <cell r="T34">
            <v>1720</v>
          </cell>
          <cell r="U34">
            <v>784</v>
          </cell>
          <cell r="V34">
            <v>2504</v>
          </cell>
          <cell r="W34">
            <v>266</v>
          </cell>
          <cell r="X34">
            <v>787</v>
          </cell>
          <cell r="Y34">
            <v>1053</v>
          </cell>
        </row>
        <row r="35">
          <cell r="A35" t="str">
            <v>DetailCfCoutEnd</v>
          </cell>
          <cell r="B35">
            <v>81</v>
          </cell>
          <cell r="C35">
            <v>82</v>
          </cell>
          <cell r="D35">
            <v>163</v>
          </cell>
          <cell r="E35">
            <v>75</v>
          </cell>
          <cell r="F35">
            <v>238</v>
          </cell>
          <cell r="G35">
            <v>73</v>
          </cell>
          <cell r="H35">
            <v>311</v>
          </cell>
          <cell r="I35">
            <v>72</v>
          </cell>
          <cell r="J35">
            <v>74</v>
          </cell>
          <cell r="K35">
            <v>146</v>
          </cell>
          <cell r="L35">
            <v>64</v>
          </cell>
          <cell r="M35">
            <v>210</v>
          </cell>
          <cell r="N35">
            <v>65</v>
          </cell>
          <cell r="O35">
            <v>275</v>
          </cell>
          <cell r="P35">
            <v>62</v>
          </cell>
          <cell r="Q35">
            <v>56</v>
          </cell>
          <cell r="R35">
            <v>118</v>
          </cell>
          <cell r="S35">
            <v>53</v>
          </cell>
          <cell r="T35">
            <v>171</v>
          </cell>
          <cell r="U35">
            <v>51</v>
          </cell>
          <cell r="V35">
            <v>222</v>
          </cell>
          <cell r="W35">
            <v>57</v>
          </cell>
          <cell r="X35">
            <v>58</v>
          </cell>
          <cell r="Y35">
            <v>115</v>
          </cell>
        </row>
        <row r="36">
          <cell r="A36" t="str">
            <v>DetailProduitfi</v>
          </cell>
          <cell r="B36">
            <v>11</v>
          </cell>
          <cell r="C36">
            <v>10</v>
          </cell>
          <cell r="D36">
            <v>21</v>
          </cell>
          <cell r="E36">
            <v>19</v>
          </cell>
          <cell r="F36">
            <v>40</v>
          </cell>
          <cell r="G36">
            <v>14</v>
          </cell>
          <cell r="H36">
            <v>54</v>
          </cell>
          <cell r="I36">
            <v>10</v>
          </cell>
          <cell r="J36">
            <v>11</v>
          </cell>
          <cell r="K36">
            <v>21</v>
          </cell>
          <cell r="L36">
            <v>8</v>
          </cell>
          <cell r="M36">
            <v>29</v>
          </cell>
          <cell r="N36">
            <v>4</v>
          </cell>
          <cell r="O36">
            <v>33</v>
          </cell>
          <cell r="P36">
            <v>6</v>
          </cell>
          <cell r="Q36">
            <v>8</v>
          </cell>
          <cell r="R36">
            <v>14</v>
          </cell>
          <cell r="S36">
            <v>6</v>
          </cell>
          <cell r="T36">
            <v>20</v>
          </cell>
          <cell r="U36">
            <v>6</v>
          </cell>
          <cell r="V36">
            <v>26</v>
          </cell>
          <cell r="W36">
            <v>5</v>
          </cell>
          <cell r="X36">
            <v>5</v>
          </cell>
          <cell r="Y36">
            <v>10</v>
          </cell>
        </row>
        <row r="37">
          <cell r="A37" t="str">
            <v>DetailIS</v>
          </cell>
          <cell r="B37">
            <v>-25</v>
          </cell>
          <cell r="C37">
            <v>64</v>
          </cell>
          <cell r="D37">
            <v>39</v>
          </cell>
          <cell r="E37">
            <v>136</v>
          </cell>
          <cell r="F37">
            <v>175</v>
          </cell>
          <cell r="G37">
            <v>13</v>
          </cell>
          <cell r="H37">
            <v>188</v>
          </cell>
          <cell r="I37">
            <v>-118</v>
          </cell>
          <cell r="J37">
            <v>82</v>
          </cell>
          <cell r="K37">
            <v>-36</v>
          </cell>
          <cell r="L37">
            <v>118</v>
          </cell>
          <cell r="M37">
            <v>82</v>
          </cell>
          <cell r="N37">
            <v>36</v>
          </cell>
          <cell r="O37">
            <v>118</v>
          </cell>
          <cell r="P37">
            <v>-89</v>
          </cell>
          <cell r="Q37">
            <v>88</v>
          </cell>
          <cell r="R37">
            <v>-1</v>
          </cell>
          <cell r="S37">
            <v>139</v>
          </cell>
          <cell r="T37">
            <v>138</v>
          </cell>
          <cell r="U37">
            <v>111</v>
          </cell>
          <cell r="V37">
            <v>249</v>
          </cell>
          <cell r="W37">
            <v>-42</v>
          </cell>
          <cell r="X37">
            <v>142</v>
          </cell>
          <cell r="Y37">
            <v>100</v>
          </cell>
        </row>
        <row r="38">
          <cell r="A38" t="str">
            <v>DetailPasCP</v>
          </cell>
          <cell r="B38">
            <v>8889</v>
          </cell>
          <cell r="C38">
            <v>8917</v>
          </cell>
          <cell r="D38">
            <v>8917</v>
          </cell>
          <cell r="E38">
            <v>9300</v>
          </cell>
          <cell r="F38">
            <v>9300</v>
          </cell>
          <cell r="G38">
            <v>9455</v>
          </cell>
          <cell r="H38">
            <v>9455</v>
          </cell>
          <cell r="I38">
            <v>9308</v>
          </cell>
          <cell r="J38">
            <v>8732</v>
          </cell>
          <cell r="K38">
            <v>8732</v>
          </cell>
          <cell r="L38">
            <v>8952</v>
          </cell>
          <cell r="M38">
            <v>8952</v>
          </cell>
          <cell r="N38">
            <v>9293</v>
          </cell>
          <cell r="O38">
            <v>9293</v>
          </cell>
          <cell r="P38">
            <v>8897</v>
          </cell>
          <cell r="Q38">
            <v>8415</v>
          </cell>
          <cell r="R38">
            <v>8415</v>
          </cell>
          <cell r="S38">
            <v>8773</v>
          </cell>
          <cell r="T38">
            <v>8773</v>
          </cell>
          <cell r="U38">
            <v>647</v>
          </cell>
          <cell r="V38">
            <v>9420</v>
          </cell>
          <cell r="W38">
            <v>9428</v>
          </cell>
          <cell r="X38">
            <v>-255</v>
          </cell>
          <cell r="Y38">
            <v>9173</v>
          </cell>
        </row>
        <row r="39">
          <cell r="A39" t="str">
            <v>DetailRNME</v>
          </cell>
          <cell r="B39">
            <v>302</v>
          </cell>
          <cell r="C39">
            <v>5</v>
          </cell>
          <cell r="D39">
            <v>307</v>
          </cell>
          <cell r="E39">
            <v>100</v>
          </cell>
          <cell r="F39">
            <v>407</v>
          </cell>
          <cell r="G39">
            <v>13</v>
          </cell>
          <cell r="H39">
            <v>420</v>
          </cell>
          <cell r="I39">
            <v>9</v>
          </cell>
          <cell r="J39">
            <v>20</v>
          </cell>
          <cell r="K39">
            <v>29</v>
          </cell>
          <cell r="L39">
            <v>130</v>
          </cell>
          <cell r="M39">
            <v>159</v>
          </cell>
          <cell r="N39">
            <v>40</v>
          </cell>
          <cell r="O39">
            <v>199</v>
          </cell>
          <cell r="P39">
            <v>9</v>
          </cell>
          <cell r="Q39">
            <v>32</v>
          </cell>
          <cell r="R39">
            <v>32</v>
          </cell>
          <cell r="S39">
            <v>59</v>
          </cell>
          <cell r="T39">
            <v>91</v>
          </cell>
          <cell r="U39">
            <v>176</v>
          </cell>
          <cell r="V39">
            <v>267</v>
          </cell>
          <cell r="W39">
            <v>75</v>
          </cell>
          <cell r="X39">
            <v>10</v>
          </cell>
          <cell r="Y39">
            <v>85</v>
          </cell>
        </row>
        <row r="40">
          <cell r="A40" t="str">
            <v>DetailActImmo</v>
          </cell>
          <cell r="B40">
            <v>8068</v>
          </cell>
          <cell r="C40" t="str">
            <v>info non dispo</v>
          </cell>
          <cell r="D40" t="str">
            <v>info non dispo</v>
          </cell>
          <cell r="E40" t="str">
            <v>info non dispo</v>
          </cell>
          <cell r="F40" t="str">
            <v>info non dispo</v>
          </cell>
          <cell r="G40">
            <v>8267</v>
          </cell>
          <cell r="H40">
            <v>8267</v>
          </cell>
          <cell r="I40">
            <v>8357</v>
          </cell>
          <cell r="J40">
            <v>8214</v>
          </cell>
          <cell r="K40">
            <v>8214</v>
          </cell>
          <cell r="L40">
            <v>8087</v>
          </cell>
          <cell r="M40">
            <v>8087</v>
          </cell>
          <cell r="N40">
            <v>8654</v>
          </cell>
          <cell r="O40">
            <v>8654</v>
          </cell>
          <cell r="P40">
            <v>8668</v>
          </cell>
          <cell r="Q40">
            <v>8738</v>
          </cell>
          <cell r="R40">
            <v>8738</v>
          </cell>
          <cell r="S40">
            <v>8659</v>
          </cell>
          <cell r="T40">
            <v>8659</v>
          </cell>
          <cell r="U40">
            <v>8746</v>
          </cell>
          <cell r="V40">
            <v>8746</v>
          </cell>
          <cell r="W40">
            <v>8784</v>
          </cell>
          <cell r="X40">
            <v>76</v>
          </cell>
          <cell r="Y40">
            <v>8860</v>
          </cell>
        </row>
        <row r="41">
          <cell r="A41" t="str">
            <v>DetailActGoodwill</v>
          </cell>
          <cell r="B41">
            <v>5246</v>
          </cell>
          <cell r="C41" t="str">
            <v>info non dispo</v>
          </cell>
          <cell r="D41" t="str">
            <v>info non dispo</v>
          </cell>
          <cell r="E41" t="str">
            <v>info non dispo</v>
          </cell>
          <cell r="F41" t="str">
            <v>info non dispo</v>
          </cell>
          <cell r="G41">
            <v>5286</v>
          </cell>
          <cell r="H41">
            <v>5286</v>
          </cell>
          <cell r="I41">
            <v>5283</v>
          </cell>
          <cell r="J41">
            <v>5286</v>
          </cell>
          <cell r="K41">
            <v>5286</v>
          </cell>
          <cell r="L41">
            <v>5271</v>
          </cell>
          <cell r="M41">
            <v>5271</v>
          </cell>
          <cell r="N41">
            <v>5261</v>
          </cell>
          <cell r="O41">
            <v>5261</v>
          </cell>
          <cell r="P41">
            <v>5412</v>
          </cell>
          <cell r="Q41">
            <v>5375</v>
          </cell>
          <cell r="R41">
            <v>5375</v>
          </cell>
          <cell r="S41">
            <v>5358</v>
          </cell>
          <cell r="T41">
            <v>5358</v>
          </cell>
          <cell r="U41">
            <v>5367</v>
          </cell>
          <cell r="V41">
            <v>5367</v>
          </cell>
          <cell r="W41">
            <v>5383</v>
          </cell>
          <cell r="X41">
            <v>8</v>
          </cell>
          <cell r="Y41">
            <v>5391</v>
          </cell>
        </row>
        <row r="42">
          <cell r="A42" t="str">
            <v>DetailActNonCrt</v>
          </cell>
          <cell r="B42">
            <v>17695</v>
          </cell>
          <cell r="C42" t="str">
            <v>info non dispo</v>
          </cell>
          <cell r="D42" t="str">
            <v>info non dispo</v>
          </cell>
          <cell r="E42" t="str">
            <v>info non dispo</v>
          </cell>
          <cell r="F42" t="str">
            <v>info non dispo</v>
          </cell>
          <cell r="G42">
            <v>18504</v>
          </cell>
          <cell r="H42">
            <v>18504</v>
          </cell>
          <cell r="I42">
            <v>18659</v>
          </cell>
          <cell r="J42">
            <v>17993</v>
          </cell>
          <cell r="K42">
            <v>17993</v>
          </cell>
          <cell r="L42">
            <v>17627</v>
          </cell>
          <cell r="M42">
            <v>17627</v>
          </cell>
          <cell r="N42">
            <v>18210</v>
          </cell>
          <cell r="O42">
            <v>18210</v>
          </cell>
          <cell r="P42">
            <v>17387</v>
          </cell>
          <cell r="Q42">
            <v>17414</v>
          </cell>
          <cell r="R42">
            <v>17414</v>
          </cell>
          <cell r="S42">
            <v>17289</v>
          </cell>
          <cell r="T42">
            <v>17289</v>
          </cell>
          <cell r="U42">
            <v>17432</v>
          </cell>
          <cell r="V42">
            <v>17432</v>
          </cell>
          <cell r="W42">
            <v>17593</v>
          </cell>
          <cell r="X42">
            <v>76</v>
          </cell>
          <cell r="Y42">
            <v>17669</v>
          </cell>
        </row>
        <row r="43">
          <cell r="A43" t="str">
            <v>DetailActCrtDetail</v>
          </cell>
          <cell r="B43">
            <v>12130</v>
          </cell>
          <cell r="C43" t="str">
            <v>info non dispo</v>
          </cell>
          <cell r="D43" t="str">
            <v>info non dispo</v>
          </cell>
          <cell r="E43" t="str">
            <v>info non dispo</v>
          </cell>
          <cell r="F43" t="str">
            <v>info non dispo</v>
          </cell>
          <cell r="G43">
            <v>12199</v>
          </cell>
          <cell r="H43">
            <v>12199</v>
          </cell>
          <cell r="I43">
            <v>12349</v>
          </cell>
          <cell r="J43">
            <v>13696</v>
          </cell>
          <cell r="K43">
            <v>13696</v>
          </cell>
          <cell r="L43">
            <v>13550</v>
          </cell>
          <cell r="M43">
            <v>13550</v>
          </cell>
          <cell r="N43">
            <v>11784</v>
          </cell>
          <cell r="O43">
            <v>11784</v>
          </cell>
          <cell r="P43">
            <v>12270</v>
          </cell>
          <cell r="Q43">
            <v>13356</v>
          </cell>
          <cell r="R43">
            <v>13356</v>
          </cell>
          <cell r="S43">
            <v>13661</v>
          </cell>
          <cell r="T43">
            <v>13661</v>
          </cell>
          <cell r="U43">
            <v>12535</v>
          </cell>
          <cell r="V43">
            <v>12535</v>
          </cell>
          <cell r="W43">
            <v>13013</v>
          </cell>
          <cell r="X43">
            <v>1124</v>
          </cell>
          <cell r="Y43">
            <v>14137</v>
          </cell>
        </row>
        <row r="44">
          <cell r="A44" t="str">
            <v>DetailActFinCrt</v>
          </cell>
          <cell r="B44">
            <v>3665</v>
          </cell>
          <cell r="C44" t="str">
            <v>info non dispo</v>
          </cell>
          <cell r="D44" t="str">
            <v>info non dispo</v>
          </cell>
          <cell r="E44" t="str">
            <v>info non dispo</v>
          </cell>
          <cell r="F44" t="str">
            <v>info non dispo</v>
          </cell>
          <cell r="G44">
            <v>4165</v>
          </cell>
          <cell r="H44">
            <v>4165</v>
          </cell>
          <cell r="I44">
            <v>3423</v>
          </cell>
          <cell r="J44">
            <v>3462</v>
          </cell>
          <cell r="K44">
            <v>3462</v>
          </cell>
          <cell r="L44">
            <v>2455</v>
          </cell>
          <cell r="M44">
            <v>2455</v>
          </cell>
          <cell r="N44">
            <v>3806</v>
          </cell>
          <cell r="O44">
            <v>3806</v>
          </cell>
          <cell r="P44">
            <v>3174</v>
          </cell>
          <cell r="Q44">
            <v>2412</v>
          </cell>
          <cell r="R44">
            <v>2412</v>
          </cell>
          <cell r="S44">
            <v>2362</v>
          </cell>
          <cell r="T44">
            <v>2362</v>
          </cell>
          <cell r="U44">
            <v>4766</v>
          </cell>
          <cell r="V44">
            <v>4766</v>
          </cell>
          <cell r="W44">
            <v>3580</v>
          </cell>
          <cell r="X44">
            <v>-415</v>
          </cell>
          <cell r="Y44">
            <v>3165</v>
          </cell>
        </row>
        <row r="45">
          <cell r="A45" t="str">
            <v>DetailPasDetteFinLT</v>
          </cell>
          <cell r="B45">
            <v>6897</v>
          </cell>
          <cell r="C45" t="str">
            <v>info non dispo</v>
          </cell>
          <cell r="D45" t="str">
            <v>info non dispo</v>
          </cell>
          <cell r="E45" t="str">
            <v>info non dispo</v>
          </cell>
          <cell r="F45" t="str">
            <v>info non dispo</v>
          </cell>
          <cell r="G45">
            <v>5850</v>
          </cell>
          <cell r="H45">
            <v>5850</v>
          </cell>
          <cell r="I45">
            <v>5938</v>
          </cell>
          <cell r="J45">
            <v>5609</v>
          </cell>
          <cell r="K45">
            <v>5609</v>
          </cell>
          <cell r="L45">
            <v>5301</v>
          </cell>
          <cell r="M45">
            <v>5301</v>
          </cell>
          <cell r="N45">
            <v>5305</v>
          </cell>
          <cell r="O45">
            <v>5305</v>
          </cell>
          <cell r="P45">
            <v>5463</v>
          </cell>
          <cell r="Q45">
            <v>5501</v>
          </cell>
          <cell r="R45">
            <v>5501</v>
          </cell>
          <cell r="S45">
            <v>5442</v>
          </cell>
          <cell r="T45">
            <v>5442</v>
          </cell>
          <cell r="U45">
            <v>6180</v>
          </cell>
          <cell r="V45">
            <v>6180</v>
          </cell>
          <cell r="W45">
            <v>5841</v>
          </cell>
          <cell r="X45">
            <v>341</v>
          </cell>
          <cell r="Y45">
            <v>6182</v>
          </cell>
        </row>
        <row r="46">
          <cell r="A46" t="str">
            <v>DetailPasNonCrt</v>
          </cell>
          <cell r="B46">
            <v>2309</v>
          </cell>
          <cell r="C46" t="str">
            <v>info non dispo</v>
          </cell>
          <cell r="D46" t="str">
            <v>info non dispo</v>
          </cell>
          <cell r="E46" t="str">
            <v>info non dispo</v>
          </cell>
          <cell r="F46" t="str">
            <v>info non dispo</v>
          </cell>
          <cell r="G46" t="str">
            <v>info non dispo</v>
          </cell>
          <cell r="H46" t="str">
            <v>info non dispo</v>
          </cell>
          <cell r="I46" t="str">
            <v>info non dispo</v>
          </cell>
          <cell r="J46" t="str">
            <v>info non dispo</v>
          </cell>
          <cell r="K46" t="str">
            <v>info non dispo</v>
          </cell>
          <cell r="L46">
            <v>7644</v>
          </cell>
          <cell r="M46">
            <v>7644</v>
          </cell>
          <cell r="N46">
            <v>7562</v>
          </cell>
          <cell r="O46">
            <v>7562</v>
          </cell>
          <cell r="P46">
            <v>7712</v>
          </cell>
          <cell r="Q46">
            <v>7755</v>
          </cell>
          <cell r="R46">
            <v>7755</v>
          </cell>
          <cell r="S46">
            <v>7737</v>
          </cell>
          <cell r="T46">
            <v>7737</v>
          </cell>
          <cell r="U46">
            <v>8538</v>
          </cell>
          <cell r="V46">
            <v>8538</v>
          </cell>
          <cell r="W46">
            <v>8174</v>
          </cell>
          <cell r="X46">
            <v>311</v>
          </cell>
          <cell r="Y46">
            <v>8485</v>
          </cell>
        </row>
        <row r="47">
          <cell r="A47" t="str">
            <v>DetailPasCrtDetail</v>
          </cell>
          <cell r="B47">
            <v>14407</v>
          </cell>
          <cell r="C47" t="str">
            <v>info non dispo</v>
          </cell>
          <cell r="D47" t="str">
            <v>info non dispo</v>
          </cell>
          <cell r="E47" t="str">
            <v>info non dispo</v>
          </cell>
          <cell r="F47" t="str">
            <v>info non dispo</v>
          </cell>
          <cell r="G47">
            <v>15574</v>
          </cell>
          <cell r="H47">
            <v>15574</v>
          </cell>
          <cell r="I47">
            <v>15000</v>
          </cell>
          <cell r="J47">
            <v>15847</v>
          </cell>
          <cell r="K47">
            <v>15847</v>
          </cell>
          <cell r="L47">
            <v>15540</v>
          </cell>
          <cell r="M47">
            <v>15540</v>
          </cell>
          <cell r="N47">
            <v>15918</v>
          </cell>
          <cell r="O47">
            <v>15918</v>
          </cell>
          <cell r="P47">
            <v>15022</v>
          </cell>
          <cell r="Q47">
            <v>15747</v>
          </cell>
          <cell r="R47">
            <v>15747</v>
          </cell>
          <cell r="S47">
            <v>15992</v>
          </cell>
          <cell r="T47">
            <v>15992</v>
          </cell>
          <cell r="U47">
            <v>16444</v>
          </cell>
          <cell r="V47">
            <v>16444</v>
          </cell>
          <cell r="W47">
            <v>15662</v>
          </cell>
          <cell r="X47">
            <v>493</v>
          </cell>
          <cell r="Y47">
            <v>16155</v>
          </cell>
        </row>
        <row r="48">
          <cell r="A48" t="str">
            <v>DetailPasFinCrt</v>
          </cell>
          <cell r="B48">
            <v>1493</v>
          </cell>
          <cell r="C48" t="str">
            <v>info non dispo</v>
          </cell>
          <cell r="D48" t="str">
            <v>info non dispo</v>
          </cell>
          <cell r="E48" t="str">
            <v>info non dispo</v>
          </cell>
          <cell r="F48" t="str">
            <v>info non dispo</v>
          </cell>
          <cell r="G48">
            <v>1531</v>
          </cell>
          <cell r="H48">
            <v>1531</v>
          </cell>
          <cell r="I48">
            <v>1749</v>
          </cell>
          <cell r="J48">
            <v>3062</v>
          </cell>
          <cell r="K48">
            <v>3062</v>
          </cell>
          <cell r="L48">
            <v>2037</v>
          </cell>
          <cell r="M48">
            <v>2037</v>
          </cell>
          <cell r="N48">
            <v>1062</v>
          </cell>
          <cell r="O48">
            <v>1062</v>
          </cell>
          <cell r="P48">
            <v>1235</v>
          </cell>
          <cell r="Q48">
            <v>1265</v>
          </cell>
          <cell r="R48">
            <v>1265</v>
          </cell>
          <cell r="S48">
            <v>810</v>
          </cell>
          <cell r="T48">
            <v>810</v>
          </cell>
          <cell r="U48">
            <v>452</v>
          </cell>
          <cell r="V48">
            <v>452</v>
          </cell>
          <cell r="W48">
            <v>1043</v>
          </cell>
          <cell r="X48">
            <v>205</v>
          </cell>
          <cell r="Y48">
            <v>1248</v>
          </cell>
        </row>
        <row r="49">
          <cell r="A49" t="str">
            <v>DetailTotalPassif&amp;Actif</v>
          </cell>
          <cell r="B49">
            <v>34134</v>
          </cell>
          <cell r="C49" t="str">
            <v>info non dispo</v>
          </cell>
          <cell r="D49" t="str">
            <v>info non dispo</v>
          </cell>
          <cell r="E49" t="str">
            <v>info non dispo</v>
          </cell>
          <cell r="F49" t="str">
            <v>info non dispo</v>
          </cell>
          <cell r="G49">
            <v>34868</v>
          </cell>
          <cell r="H49">
            <v>34868</v>
          </cell>
          <cell r="I49">
            <v>34431</v>
          </cell>
          <cell r="J49">
            <v>35659</v>
          </cell>
          <cell r="K49">
            <v>35659</v>
          </cell>
          <cell r="L49">
            <v>34173</v>
          </cell>
          <cell r="M49">
            <v>34173</v>
          </cell>
          <cell r="N49">
            <v>33835</v>
          </cell>
          <cell r="O49">
            <v>33835</v>
          </cell>
          <cell r="P49">
            <v>32866</v>
          </cell>
          <cell r="Q49">
            <v>33182</v>
          </cell>
          <cell r="R49">
            <v>33182</v>
          </cell>
          <cell r="S49">
            <v>33312</v>
          </cell>
          <cell r="T49">
            <v>33312</v>
          </cell>
          <cell r="U49">
            <v>1542</v>
          </cell>
          <cell r="V49">
            <v>34854</v>
          </cell>
          <cell r="W49">
            <v>34307</v>
          </cell>
          <cell r="X49">
            <v>754</v>
          </cell>
          <cell r="Y49">
            <v>35061</v>
          </cell>
        </row>
        <row r="50">
          <cell r="A50" t="str">
            <v>DetailInvExplNet</v>
          </cell>
          <cell r="B50" t="str">
            <v>info non dispo</v>
          </cell>
          <cell r="C50" t="str">
            <v>info non dispo</v>
          </cell>
          <cell r="D50" t="str">
            <v>info non dispo</v>
          </cell>
          <cell r="E50" t="str">
            <v>info non dispo</v>
          </cell>
          <cell r="F50">
            <v>-915</v>
          </cell>
          <cell r="G50">
            <v>-447</v>
          </cell>
          <cell r="H50">
            <v>-1362</v>
          </cell>
          <cell r="I50">
            <v>-287</v>
          </cell>
          <cell r="J50">
            <v>-266</v>
          </cell>
          <cell r="K50">
            <v>-553</v>
          </cell>
          <cell r="L50">
            <v>-328</v>
          </cell>
          <cell r="M50">
            <v>-881</v>
          </cell>
          <cell r="N50">
            <v>-1009</v>
          </cell>
          <cell r="O50">
            <v>-1890</v>
          </cell>
          <cell r="P50">
            <v>-366</v>
          </cell>
          <cell r="Q50">
            <v>-423</v>
          </cell>
          <cell r="R50">
            <v>-789</v>
          </cell>
          <cell r="S50">
            <v>-286</v>
          </cell>
          <cell r="T50">
            <v>-1075</v>
          </cell>
          <cell r="U50">
            <v>-563</v>
          </cell>
          <cell r="V50">
            <v>-1638</v>
          </cell>
          <cell r="W50">
            <v>-408</v>
          </cell>
          <cell r="X50">
            <v>-314</v>
          </cell>
          <cell r="Y50">
            <v>-722</v>
          </cell>
        </row>
        <row r="51">
          <cell r="A51" t="str">
            <v>DetailCFL</v>
          </cell>
          <cell r="B51" t="str">
            <v>info non dispo</v>
          </cell>
          <cell r="C51" t="str">
            <v>info non dispo</v>
          </cell>
          <cell r="D51" t="str">
            <v>info non dispo</v>
          </cell>
          <cell r="E51" t="str">
            <v>info non dispo</v>
          </cell>
          <cell r="F51">
            <v>497</v>
          </cell>
          <cell r="G51">
            <v>-100</v>
          </cell>
          <cell r="H51">
            <v>397</v>
          </cell>
          <cell r="I51">
            <v>-200</v>
          </cell>
          <cell r="J51">
            <v>227</v>
          </cell>
          <cell r="K51">
            <v>27</v>
          </cell>
          <cell r="L51">
            <v>288</v>
          </cell>
          <cell r="M51">
            <v>315</v>
          </cell>
          <cell r="N51">
            <v>-531</v>
          </cell>
          <cell r="O51">
            <v>-216</v>
          </cell>
          <cell r="P51">
            <v>-222</v>
          </cell>
          <cell r="Q51">
            <v>152</v>
          </cell>
          <cell r="R51">
            <v>-70</v>
          </cell>
          <cell r="S51">
            <v>406</v>
          </cell>
          <cell r="T51">
            <v>336</v>
          </cell>
          <cell r="U51">
            <v>59</v>
          </cell>
          <cell r="V51">
            <v>395</v>
          </cell>
          <cell r="W51">
            <v>-157</v>
          </cell>
          <cell r="X51">
            <v>273</v>
          </cell>
          <cell r="Y51">
            <v>116</v>
          </cell>
        </row>
        <row r="52">
          <cell r="A52" t="str">
            <v>DetailCAFnette</v>
          </cell>
          <cell r="B52" t="str">
            <v>info non dispo</v>
          </cell>
          <cell r="C52" t="str">
            <v>info non dispo</v>
          </cell>
          <cell r="D52" t="str">
            <v>info non dispo</v>
          </cell>
          <cell r="E52" t="str">
            <v>info non dispo</v>
          </cell>
          <cell r="F52">
            <v>1412</v>
          </cell>
          <cell r="G52">
            <v>347</v>
          </cell>
          <cell r="H52">
            <v>1759</v>
          </cell>
          <cell r="I52">
            <v>87</v>
          </cell>
          <cell r="J52">
            <v>493</v>
          </cell>
          <cell r="K52">
            <v>580</v>
          </cell>
          <cell r="L52">
            <v>616</v>
          </cell>
          <cell r="M52">
            <v>1196</v>
          </cell>
          <cell r="N52">
            <v>478</v>
          </cell>
          <cell r="O52">
            <v>1674</v>
          </cell>
          <cell r="P52">
            <v>144</v>
          </cell>
          <cell r="Q52">
            <v>575</v>
          </cell>
          <cell r="R52">
            <v>719</v>
          </cell>
          <cell r="S52">
            <v>692</v>
          </cell>
          <cell r="T52">
            <v>1411</v>
          </cell>
          <cell r="U52">
            <v>622</v>
          </cell>
          <cell r="V52">
            <v>2033</v>
          </cell>
          <cell r="W52">
            <v>251</v>
          </cell>
          <cell r="X52">
            <v>587</v>
          </cell>
          <cell r="Y52">
            <v>838</v>
          </cell>
        </row>
        <row r="53">
          <cell r="A53" t="str">
            <v>DetailEBITDA</v>
          </cell>
          <cell r="B53" t="str">
            <v>info non dispo</v>
          </cell>
          <cell r="C53" t="str">
            <v>info non dispo</v>
          </cell>
          <cell r="D53" t="str">
            <v>info non dispo</v>
          </cell>
          <cell r="E53" t="str">
            <v>info non dispo</v>
          </cell>
          <cell r="F53">
            <v>1460</v>
          </cell>
          <cell r="G53">
            <v>958</v>
          </cell>
          <cell r="H53">
            <v>2418</v>
          </cell>
          <cell r="I53">
            <v>44</v>
          </cell>
          <cell r="J53">
            <v>684</v>
          </cell>
          <cell r="K53">
            <v>728</v>
          </cell>
          <cell r="L53">
            <v>807</v>
          </cell>
          <cell r="M53">
            <v>1535</v>
          </cell>
          <cell r="N53">
            <v>876</v>
          </cell>
          <cell r="O53">
            <v>2411</v>
          </cell>
          <cell r="P53">
            <v>70</v>
          </cell>
          <cell r="Q53">
            <v>732</v>
          </cell>
          <cell r="R53">
            <v>802</v>
          </cell>
          <cell r="S53">
            <v>949</v>
          </cell>
          <cell r="T53">
            <v>1751</v>
          </cell>
          <cell r="U53">
            <v>1006</v>
          </cell>
          <cell r="V53">
            <v>2757</v>
          </cell>
          <cell r="W53">
            <v>204</v>
          </cell>
          <cell r="X53">
            <v>777</v>
          </cell>
          <cell r="Y53">
            <v>981</v>
          </cell>
        </row>
        <row r="54">
          <cell r="A54" t="str">
            <v>ByCnCa</v>
          </cell>
          <cell r="B54">
            <v>2596</v>
          </cell>
          <cell r="C54">
            <v>2962</v>
          </cell>
          <cell r="D54">
            <v>5558</v>
          </cell>
          <cell r="E54">
            <v>2934</v>
          </cell>
          <cell r="F54">
            <v>8492</v>
          </cell>
          <cell r="G54">
            <v>3234</v>
          </cell>
          <cell r="H54">
            <v>11726</v>
          </cell>
          <cell r="I54">
            <v>2779</v>
          </cell>
          <cell r="J54">
            <v>3071</v>
          </cell>
          <cell r="K54">
            <v>5850</v>
          </cell>
          <cell r="L54">
            <v>2976</v>
          </cell>
          <cell r="M54">
            <v>8826</v>
          </cell>
          <cell r="N54">
            <v>3149</v>
          </cell>
          <cell r="O54">
            <v>11975</v>
          </cell>
          <cell r="P54">
            <v>2771</v>
          </cell>
          <cell r="Q54">
            <v>3029</v>
          </cell>
          <cell r="R54">
            <v>5800</v>
          </cell>
          <cell r="S54">
            <v>2898</v>
          </cell>
          <cell r="T54">
            <v>8698</v>
          </cell>
          <cell r="U54">
            <v>3117</v>
          </cell>
          <cell r="V54">
            <v>11815</v>
          </cell>
          <cell r="W54">
            <v>2768</v>
          </cell>
          <cell r="X54">
            <v>2946</v>
          </cell>
          <cell r="Y54">
            <v>5714</v>
          </cell>
        </row>
        <row r="55">
          <cell r="A55" t="str">
            <v>ByCNROpCrt</v>
          </cell>
          <cell r="B55">
            <v>81</v>
          </cell>
          <cell r="C55">
            <v>92</v>
          </cell>
          <cell r="D55">
            <v>173</v>
          </cell>
          <cell r="E55">
            <v>67</v>
          </cell>
          <cell r="F55">
            <v>240</v>
          </cell>
          <cell r="G55">
            <v>95</v>
          </cell>
          <cell r="H55">
            <v>335</v>
          </cell>
          <cell r="I55">
            <v>71</v>
          </cell>
          <cell r="J55">
            <v>77</v>
          </cell>
          <cell r="K55">
            <v>148</v>
          </cell>
          <cell r="L55">
            <v>87</v>
          </cell>
          <cell r="M55">
            <v>235</v>
          </cell>
          <cell r="N55">
            <v>114</v>
          </cell>
          <cell r="O55">
            <v>349</v>
          </cell>
          <cell r="P55">
            <v>82</v>
          </cell>
          <cell r="Q55">
            <v>69</v>
          </cell>
          <cell r="R55">
            <v>151</v>
          </cell>
          <cell r="S55">
            <v>84</v>
          </cell>
          <cell r="T55">
            <v>235</v>
          </cell>
          <cell r="U55">
            <v>91</v>
          </cell>
          <cell r="V55">
            <v>326</v>
          </cell>
          <cell r="W55">
            <v>99</v>
          </cell>
          <cell r="X55">
            <v>97</v>
          </cell>
          <cell r="Y55">
            <v>196</v>
          </cell>
        </row>
        <row r="56">
          <cell r="A56" t="str">
            <v>ByCnRop</v>
          </cell>
          <cell r="B56">
            <v>81</v>
          </cell>
          <cell r="C56">
            <v>92</v>
          </cell>
          <cell r="D56">
            <v>173</v>
          </cell>
          <cell r="E56">
            <v>67</v>
          </cell>
          <cell r="F56">
            <v>240</v>
          </cell>
          <cell r="G56">
            <v>95</v>
          </cell>
          <cell r="H56">
            <v>335</v>
          </cell>
          <cell r="I56">
            <v>71</v>
          </cell>
          <cell r="J56">
            <v>70</v>
          </cell>
          <cell r="K56">
            <v>141</v>
          </cell>
          <cell r="L56">
            <v>82</v>
          </cell>
          <cell r="M56">
            <v>223</v>
          </cell>
          <cell r="N56">
            <v>91</v>
          </cell>
          <cell r="O56">
            <v>314</v>
          </cell>
          <cell r="P56">
            <v>78</v>
          </cell>
          <cell r="Q56">
            <v>65</v>
          </cell>
          <cell r="R56">
            <v>143</v>
          </cell>
          <cell r="S56">
            <v>77</v>
          </cell>
          <cell r="T56">
            <v>220</v>
          </cell>
          <cell r="U56">
            <v>83</v>
          </cell>
          <cell r="V56">
            <v>303</v>
          </cell>
          <cell r="W56">
            <v>99</v>
          </cell>
          <cell r="X56">
            <v>97</v>
          </cell>
          <cell r="Y56">
            <v>196</v>
          </cell>
        </row>
        <row r="57">
          <cell r="A57" t="str">
            <v>ByCnCfCoutEnd</v>
          </cell>
          <cell r="B57" t="str">
            <v>non dispo</v>
          </cell>
          <cell r="C57" t="str">
            <v>non dispo</v>
          </cell>
          <cell r="D57" t="str">
            <v>non dispo</v>
          </cell>
          <cell r="E57" t="str">
            <v>non dispo</v>
          </cell>
          <cell r="F57" t="str">
            <v>non dispo</v>
          </cell>
          <cell r="G57" t="str">
            <v>non dispo</v>
          </cell>
          <cell r="H57" t="str">
            <v>non dispo</v>
          </cell>
          <cell r="I57">
            <v>3</v>
          </cell>
          <cell r="J57">
            <v>5</v>
          </cell>
          <cell r="K57">
            <v>8</v>
          </cell>
          <cell r="L57" t="str">
            <v>non dispo</v>
          </cell>
          <cell r="M57" t="str">
            <v>non dispo</v>
          </cell>
          <cell r="N57" t="str">
            <v>non dispo</v>
          </cell>
          <cell r="O57">
            <v>9</v>
          </cell>
          <cell r="P57">
            <v>3</v>
          </cell>
          <cell r="Q57">
            <v>3</v>
          </cell>
          <cell r="R57">
            <v>6</v>
          </cell>
          <cell r="S57" t="str">
            <v>non dispo</v>
          </cell>
          <cell r="T57" t="str">
            <v>non dispo</v>
          </cell>
          <cell r="U57" t="str">
            <v>non dispo</v>
          </cell>
          <cell r="V57">
            <v>14</v>
          </cell>
          <cell r="W57">
            <v>3</v>
          </cell>
          <cell r="X57">
            <v>2</v>
          </cell>
          <cell r="Y57">
            <v>5</v>
          </cell>
        </row>
        <row r="58">
          <cell r="A58" t="str">
            <v>ByCnRFin</v>
          </cell>
          <cell r="B58" t="str">
            <v>non dispo</v>
          </cell>
          <cell r="C58" t="str">
            <v>non dispo</v>
          </cell>
          <cell r="D58" t="str">
            <v>non dispo</v>
          </cell>
          <cell r="E58" t="str">
            <v>non dispo</v>
          </cell>
          <cell r="F58" t="str">
            <v>non dispo</v>
          </cell>
          <cell r="G58" t="str">
            <v>non dispo</v>
          </cell>
          <cell r="H58" t="str">
            <v>non dispo</v>
          </cell>
          <cell r="I58">
            <v>6</v>
          </cell>
          <cell r="J58">
            <v>22</v>
          </cell>
          <cell r="K58">
            <v>28</v>
          </cell>
          <cell r="L58" t="str">
            <v>non dispo</v>
          </cell>
          <cell r="M58" t="str">
            <v>non dispo</v>
          </cell>
          <cell r="N58" t="str">
            <v>non dispo</v>
          </cell>
          <cell r="O58">
            <v>26</v>
          </cell>
          <cell r="P58">
            <v>5</v>
          </cell>
          <cell r="Q58">
            <v>14</v>
          </cell>
          <cell r="R58">
            <v>19</v>
          </cell>
          <cell r="S58" t="str">
            <v>non dispo</v>
          </cell>
          <cell r="T58" t="str">
            <v>non dispo</v>
          </cell>
          <cell r="U58" t="str">
            <v>non dispo</v>
          </cell>
          <cell r="V58">
            <v>17</v>
          </cell>
          <cell r="W58">
            <v>6</v>
          </cell>
          <cell r="X58">
            <v>10</v>
          </cell>
          <cell r="Y58">
            <v>16</v>
          </cell>
        </row>
        <row r="59">
          <cell r="A59" t="str">
            <v>ByCNIS</v>
          </cell>
          <cell r="B59" t="str">
            <v>non dispo</v>
          </cell>
          <cell r="C59" t="str">
            <v>non dispo</v>
          </cell>
          <cell r="D59" t="str">
            <v>non dispo</v>
          </cell>
          <cell r="E59" t="str">
            <v>non dispo</v>
          </cell>
          <cell r="F59" t="str">
            <v>non dispo</v>
          </cell>
          <cell r="G59" t="str">
            <v>non dispo</v>
          </cell>
          <cell r="H59" t="str">
            <v>non dispo</v>
          </cell>
          <cell r="I59" t="str">
            <v>non dispo</v>
          </cell>
          <cell r="J59" t="str">
            <v>non dispo</v>
          </cell>
          <cell r="K59">
            <v>-53</v>
          </cell>
          <cell r="L59">
            <v>-22</v>
          </cell>
          <cell r="M59">
            <v>-75</v>
          </cell>
          <cell r="N59" t="str">
            <v>non dispo</v>
          </cell>
          <cell r="O59">
            <v>-108</v>
          </cell>
          <cell r="P59">
            <v>-34</v>
          </cell>
          <cell r="Q59" t="str">
            <v>non dispo</v>
          </cell>
          <cell r="R59">
            <v>-61</v>
          </cell>
          <cell r="S59">
            <v>-26</v>
          </cell>
          <cell r="T59">
            <v>-87</v>
          </cell>
          <cell r="U59">
            <v>-32</v>
          </cell>
          <cell r="V59">
            <v>-119</v>
          </cell>
          <cell r="W59">
            <v>-26</v>
          </cell>
          <cell r="X59">
            <v>-26</v>
          </cell>
          <cell r="Y59">
            <v>-52</v>
          </cell>
        </row>
        <row r="60">
          <cell r="A60" t="str">
            <v>ByCNRNME</v>
          </cell>
          <cell r="B60" t="str">
            <v>non dispo</v>
          </cell>
          <cell r="C60" t="str">
            <v>non dispo</v>
          </cell>
          <cell r="D60" t="str">
            <v>non dispo</v>
          </cell>
          <cell r="E60" t="str">
            <v>non dispo</v>
          </cell>
          <cell r="F60" t="str">
            <v>non dispo</v>
          </cell>
          <cell r="G60" t="str">
            <v>non dispo</v>
          </cell>
          <cell r="H60" t="str">
            <v>non dispo</v>
          </cell>
          <cell r="I60" t="str">
            <v>non dispo</v>
          </cell>
          <cell r="J60" t="str">
            <v>non dispo</v>
          </cell>
          <cell r="K60">
            <v>-5</v>
          </cell>
          <cell r="L60">
            <v>9</v>
          </cell>
          <cell r="M60">
            <v>64</v>
          </cell>
          <cell r="N60" t="str">
            <v>non dispo</v>
          </cell>
          <cell r="O60">
            <v>56</v>
          </cell>
          <cell r="P60">
            <v>-2</v>
          </cell>
          <cell r="Q60" t="str">
            <v>non dispo</v>
          </cell>
          <cell r="R60">
            <v>1</v>
          </cell>
          <cell r="S60">
            <v>9</v>
          </cell>
          <cell r="T60">
            <v>10</v>
          </cell>
          <cell r="U60">
            <v>111</v>
          </cell>
          <cell r="V60">
            <v>121</v>
          </cell>
          <cell r="W60">
            <v>0</v>
          </cell>
          <cell r="X60">
            <v>0</v>
          </cell>
          <cell r="Y60">
            <v>0</v>
          </cell>
        </row>
        <row r="61">
          <cell r="A61" t="str">
            <v>ByCnRN100</v>
          </cell>
          <cell r="B61">
            <v>58</v>
          </cell>
          <cell r="C61">
            <v>60</v>
          </cell>
          <cell r="D61">
            <v>118</v>
          </cell>
          <cell r="E61">
            <v>63</v>
          </cell>
          <cell r="F61">
            <v>181</v>
          </cell>
          <cell r="G61">
            <v>72</v>
          </cell>
          <cell r="H61">
            <v>253</v>
          </cell>
          <cell r="I61">
            <v>51</v>
          </cell>
          <cell r="J61">
            <v>60</v>
          </cell>
          <cell r="K61">
            <v>111</v>
          </cell>
          <cell r="L61">
            <v>135</v>
          </cell>
          <cell r="M61">
            <v>246</v>
          </cell>
          <cell r="N61">
            <v>42</v>
          </cell>
          <cell r="O61">
            <v>288</v>
          </cell>
          <cell r="P61">
            <v>47</v>
          </cell>
          <cell r="Q61">
            <v>55</v>
          </cell>
          <cell r="R61">
            <v>102</v>
          </cell>
          <cell r="S61">
            <v>64</v>
          </cell>
          <cell r="T61">
            <v>166</v>
          </cell>
          <cell r="U61">
            <v>156</v>
          </cell>
          <cell r="V61">
            <v>322</v>
          </cell>
          <cell r="W61">
            <v>79</v>
          </cell>
          <cell r="X61">
            <v>81</v>
          </cell>
          <cell r="Y61">
            <v>160</v>
          </cell>
        </row>
        <row r="62">
          <cell r="A62" t="str">
            <v>ByCnRNPG</v>
          </cell>
          <cell r="B62">
            <v>58</v>
          </cell>
          <cell r="C62">
            <v>60</v>
          </cell>
          <cell r="D62">
            <v>118</v>
          </cell>
          <cell r="E62">
            <v>63</v>
          </cell>
          <cell r="F62">
            <v>181</v>
          </cell>
          <cell r="G62">
            <v>73</v>
          </cell>
          <cell r="H62">
            <v>254</v>
          </cell>
          <cell r="I62">
            <v>51</v>
          </cell>
          <cell r="J62">
            <v>59</v>
          </cell>
          <cell r="K62">
            <v>110</v>
          </cell>
          <cell r="L62">
            <v>133</v>
          </cell>
          <cell r="M62">
            <v>243</v>
          </cell>
          <cell r="N62">
            <v>33</v>
          </cell>
          <cell r="O62">
            <v>276</v>
          </cell>
          <cell r="P62">
            <v>47</v>
          </cell>
          <cell r="Q62">
            <v>53</v>
          </cell>
          <cell r="R62">
            <v>100</v>
          </cell>
          <cell r="S62">
            <v>65</v>
          </cell>
          <cell r="T62">
            <v>165</v>
          </cell>
          <cell r="U62">
            <v>155</v>
          </cell>
          <cell r="V62">
            <v>320</v>
          </cell>
          <cell r="W62">
            <v>79</v>
          </cell>
          <cell r="X62">
            <v>80</v>
          </cell>
          <cell r="Y62">
            <v>159</v>
          </cell>
        </row>
        <row r="63">
          <cell r="A63" t="str">
            <v>ByCnCaInt</v>
          </cell>
          <cell r="B63">
            <v>1231</v>
          </cell>
          <cell r="C63">
            <v>1418</v>
          </cell>
          <cell r="D63">
            <v>2649</v>
          </cell>
          <cell r="E63">
            <v>1481</v>
          </cell>
          <cell r="F63">
            <v>4130</v>
          </cell>
          <cell r="G63">
            <v>1637</v>
          </cell>
          <cell r="H63">
            <v>5767</v>
          </cell>
          <cell r="I63">
            <v>1390</v>
          </cell>
          <cell r="J63">
            <v>1602</v>
          </cell>
          <cell r="K63">
            <v>2992</v>
          </cell>
          <cell r="L63">
            <v>1610</v>
          </cell>
          <cell r="M63">
            <v>4602</v>
          </cell>
          <cell r="N63">
            <v>1684</v>
          </cell>
          <cell r="O63">
            <v>6286</v>
          </cell>
          <cell r="P63">
            <v>1476</v>
          </cell>
          <cell r="Q63">
            <v>1567</v>
          </cell>
          <cell r="R63">
            <v>3043</v>
          </cell>
          <cell r="S63">
            <v>1593</v>
          </cell>
          <cell r="T63">
            <v>4636</v>
          </cell>
          <cell r="U63">
            <v>1652</v>
          </cell>
          <cell r="V63">
            <v>6288</v>
          </cell>
          <cell r="W63">
            <v>1458</v>
          </cell>
          <cell r="X63">
            <v>1594</v>
          </cell>
          <cell r="Y63">
            <v>3052</v>
          </cell>
        </row>
        <row r="64">
          <cell r="A64" t="str">
            <v>ByCnCaf</v>
          </cell>
          <cell r="B64">
            <v>109</v>
          </cell>
          <cell r="C64">
            <v>119</v>
          </cell>
          <cell r="D64">
            <v>228</v>
          </cell>
          <cell r="E64">
            <v>116</v>
          </cell>
          <cell r="F64">
            <v>344</v>
          </cell>
          <cell r="G64">
            <v>136</v>
          </cell>
          <cell r="H64">
            <v>480</v>
          </cell>
          <cell r="I64">
            <v>123</v>
          </cell>
          <cell r="J64">
            <v>113</v>
          </cell>
          <cell r="K64">
            <v>236</v>
          </cell>
          <cell r="L64">
            <v>92</v>
          </cell>
          <cell r="M64">
            <v>328</v>
          </cell>
          <cell r="N64">
            <v>139</v>
          </cell>
          <cell r="O64">
            <v>467</v>
          </cell>
          <cell r="P64">
            <v>116</v>
          </cell>
          <cell r="Q64">
            <v>109</v>
          </cell>
          <cell r="R64">
            <v>225</v>
          </cell>
          <cell r="S64">
            <v>141</v>
          </cell>
          <cell r="T64">
            <v>366</v>
          </cell>
          <cell r="U64" t="str">
            <v>non dispo</v>
          </cell>
          <cell r="V64">
            <v>534</v>
          </cell>
          <cell r="W64">
            <v>148</v>
          </cell>
          <cell r="X64">
            <v>115</v>
          </cell>
          <cell r="Y64">
            <v>263</v>
          </cell>
        </row>
        <row r="65">
          <cell r="A65" t="str">
            <v>ByCNImpVers</v>
          </cell>
          <cell r="B65" t="str">
            <v>non dispo</v>
          </cell>
          <cell r="C65" t="str">
            <v>non dispo</v>
          </cell>
          <cell r="D65" t="str">
            <v>non dispo</v>
          </cell>
          <cell r="E65" t="str">
            <v>non dispo</v>
          </cell>
          <cell r="F65" t="str">
            <v>non dispo</v>
          </cell>
          <cell r="G65" t="str">
            <v>non dispo</v>
          </cell>
          <cell r="H65" t="str">
            <v>non dispo</v>
          </cell>
          <cell r="I65" t="str">
            <v>non dispo</v>
          </cell>
          <cell r="J65" t="str">
            <v>non dispo</v>
          </cell>
          <cell r="K65">
            <v>-65</v>
          </cell>
          <cell r="L65" t="str">
            <v>non dispo</v>
          </cell>
          <cell r="M65">
            <v>-90</v>
          </cell>
          <cell r="N65" t="str">
            <v>non dispo</v>
          </cell>
          <cell r="O65">
            <v>-146</v>
          </cell>
          <cell r="P65">
            <v>-23</v>
          </cell>
          <cell r="Q65" t="str">
            <v>non dispo</v>
          </cell>
          <cell r="R65">
            <v>-65</v>
          </cell>
          <cell r="S65" t="str">
            <v>non dispo</v>
          </cell>
          <cell r="T65">
            <v>-94</v>
          </cell>
          <cell r="U65" t="str">
            <v>non dispo</v>
          </cell>
          <cell r="V65">
            <v>-121</v>
          </cell>
          <cell r="W65">
            <v>-24</v>
          </cell>
          <cell r="X65">
            <v>-22</v>
          </cell>
          <cell r="Y65">
            <v>-46</v>
          </cell>
        </row>
        <row r="66">
          <cell r="A66" t="str">
            <v>ByCnVarBfr</v>
          </cell>
          <cell r="B66">
            <v>-219</v>
          </cell>
          <cell r="C66">
            <v>-225</v>
          </cell>
          <cell r="D66">
            <v>-444</v>
          </cell>
          <cell r="E66">
            <v>-152</v>
          </cell>
          <cell r="F66">
            <v>-596</v>
          </cell>
          <cell r="G66">
            <v>507</v>
          </cell>
          <cell r="H66">
            <v>-89</v>
          </cell>
          <cell r="I66">
            <v>-356</v>
          </cell>
          <cell r="J66">
            <v>-60</v>
          </cell>
          <cell r="K66">
            <v>-416</v>
          </cell>
          <cell r="L66">
            <v>160</v>
          </cell>
          <cell r="M66">
            <v>-256</v>
          </cell>
          <cell r="N66">
            <v>582</v>
          </cell>
          <cell r="O66">
            <v>326</v>
          </cell>
          <cell r="P66">
            <v>-470</v>
          </cell>
          <cell r="Q66">
            <v>62</v>
          </cell>
          <cell r="R66">
            <v>-408</v>
          </cell>
          <cell r="S66">
            <v>-13</v>
          </cell>
          <cell r="T66">
            <v>-421</v>
          </cell>
          <cell r="U66" t="str">
            <v>non dispo</v>
          </cell>
          <cell r="V66">
            <v>194</v>
          </cell>
          <cell r="W66">
            <v>-542</v>
          </cell>
          <cell r="X66">
            <v>-189</v>
          </cell>
          <cell r="Y66">
            <v>-731</v>
          </cell>
        </row>
        <row r="67">
          <cell r="A67" t="str">
            <v>ByCnInvExplNet</v>
          </cell>
          <cell r="B67" t="str">
            <v>non dispo</v>
          </cell>
          <cell r="C67" t="str">
            <v>non dispo</v>
          </cell>
          <cell r="D67" t="str">
            <v>non dispo</v>
          </cell>
          <cell r="E67" t="str">
            <v>non dispo</v>
          </cell>
          <cell r="F67">
            <v>-139</v>
          </cell>
          <cell r="G67">
            <v>-33</v>
          </cell>
          <cell r="H67">
            <v>-172</v>
          </cell>
          <cell r="I67">
            <v>-32</v>
          </cell>
          <cell r="J67">
            <v>-34</v>
          </cell>
          <cell r="K67">
            <v>-66</v>
          </cell>
          <cell r="L67">
            <v>-64</v>
          </cell>
          <cell r="M67">
            <v>-130</v>
          </cell>
          <cell r="N67">
            <v>-84</v>
          </cell>
          <cell r="O67">
            <v>-214</v>
          </cell>
          <cell r="P67">
            <v>-35</v>
          </cell>
          <cell r="Q67">
            <v>-54</v>
          </cell>
          <cell r="R67">
            <v>-89</v>
          </cell>
          <cell r="S67">
            <v>-38</v>
          </cell>
          <cell r="T67">
            <v>-127</v>
          </cell>
          <cell r="U67" t="str">
            <v>non dispo</v>
          </cell>
          <cell r="V67">
            <v>-173</v>
          </cell>
          <cell r="W67">
            <v>-18</v>
          </cell>
          <cell r="X67">
            <v>-16</v>
          </cell>
          <cell r="Y67">
            <v>-34</v>
          </cell>
        </row>
        <row r="68">
          <cell r="A68" t="str">
            <v>ByCnVarBfrImmoExpl</v>
          </cell>
          <cell r="B68" t="str">
            <v>non dispo</v>
          </cell>
          <cell r="C68" t="str">
            <v>non dispo</v>
          </cell>
          <cell r="D68" t="str">
            <v>non dispo</v>
          </cell>
          <cell r="E68" t="str">
            <v>non dispo</v>
          </cell>
          <cell r="F68" t="str">
            <v>non dispo</v>
          </cell>
          <cell r="G68" t="str">
            <v>non dispo</v>
          </cell>
          <cell r="H68" t="str">
            <v>non dispo</v>
          </cell>
          <cell r="I68" t="str">
            <v>non dispo</v>
          </cell>
          <cell r="J68" t="str">
            <v>non dispo</v>
          </cell>
          <cell r="K68" t="str">
            <v>non dispo</v>
          </cell>
          <cell r="L68" t="str">
            <v>non dispo</v>
          </cell>
          <cell r="M68" t="str">
            <v>non dispo</v>
          </cell>
          <cell r="N68" t="str">
            <v>non dispo</v>
          </cell>
          <cell r="O68" t="str">
            <v>non dispo</v>
          </cell>
          <cell r="P68" t="str">
            <v>non dispo</v>
          </cell>
          <cell r="Q68" t="str">
            <v>non dispo</v>
          </cell>
          <cell r="R68" t="str">
            <v>non dispo</v>
          </cell>
          <cell r="S68" t="str">
            <v>non dispo</v>
          </cell>
          <cell r="T68" t="str">
            <v>non dispo</v>
          </cell>
          <cell r="U68" t="str">
            <v>non dispo</v>
          </cell>
          <cell r="V68" t="str">
            <v>non dispo</v>
          </cell>
          <cell r="W68" t="str">
            <v>non dispo</v>
          </cell>
          <cell r="X68" t="str">
            <v>non dispo</v>
          </cell>
          <cell r="Y68">
            <v>-12</v>
          </cell>
        </row>
        <row r="69">
          <cell r="A69" t="str">
            <v>ByCnInvFinNet</v>
          </cell>
          <cell r="B69" t="str">
            <v>non dispo</v>
          </cell>
          <cell r="C69" t="str">
            <v>non dispo</v>
          </cell>
          <cell r="D69" t="str">
            <v>non dispo</v>
          </cell>
          <cell r="E69" t="str">
            <v>non dispo</v>
          </cell>
          <cell r="F69" t="str">
            <v>non dispo</v>
          </cell>
          <cell r="G69" t="str">
            <v>non dispo</v>
          </cell>
          <cell r="H69" t="str">
            <v>non dispo</v>
          </cell>
          <cell r="I69" t="str">
            <v>non dispo</v>
          </cell>
          <cell r="J69" t="str">
            <v>non dispo</v>
          </cell>
          <cell r="K69" t="str">
            <v>non dispo</v>
          </cell>
          <cell r="L69" t="str">
            <v>non dispo</v>
          </cell>
          <cell r="M69" t="str">
            <v>non dispo</v>
          </cell>
          <cell r="N69" t="str">
            <v>non dispo</v>
          </cell>
          <cell r="O69" t="str">
            <v>non dispo</v>
          </cell>
          <cell r="P69" t="str">
            <v>non dispo</v>
          </cell>
          <cell r="Q69" t="str">
            <v>non dispo</v>
          </cell>
          <cell r="R69" t="str">
            <v>non dispo</v>
          </cell>
          <cell r="S69" t="str">
            <v>non dispo</v>
          </cell>
          <cell r="T69" t="str">
            <v>non dispo</v>
          </cell>
          <cell r="U69" t="str">
            <v>non dispo</v>
          </cell>
          <cell r="V69" t="str">
            <v>non dispo</v>
          </cell>
          <cell r="W69" t="str">
            <v>non dispo</v>
          </cell>
          <cell r="X69" t="str">
            <v>non dispo</v>
          </cell>
          <cell r="Y69">
            <v>-2</v>
          </cell>
        </row>
        <row r="70">
          <cell r="A70" t="str">
            <v>ByCnTresoInv</v>
          </cell>
          <cell r="B70" t="str">
            <v>non dispo</v>
          </cell>
          <cell r="C70" t="str">
            <v>non dispo</v>
          </cell>
          <cell r="D70" t="str">
            <v>non dispo</v>
          </cell>
          <cell r="E70" t="str">
            <v>non dispo</v>
          </cell>
          <cell r="F70" t="str">
            <v>non dispo</v>
          </cell>
          <cell r="G70" t="str">
            <v>non dispo</v>
          </cell>
          <cell r="H70" t="str">
            <v>non dispo</v>
          </cell>
          <cell r="I70" t="str">
            <v>non dispo</v>
          </cell>
          <cell r="J70" t="str">
            <v>non dispo</v>
          </cell>
          <cell r="K70" t="str">
            <v>non dispo</v>
          </cell>
          <cell r="L70" t="str">
            <v>non dispo</v>
          </cell>
          <cell r="M70" t="str">
            <v>non dispo</v>
          </cell>
          <cell r="N70" t="str">
            <v>non dispo</v>
          </cell>
          <cell r="O70" t="str">
            <v>non dispo</v>
          </cell>
          <cell r="P70" t="str">
            <v>non dispo</v>
          </cell>
          <cell r="Q70" t="str">
            <v>non dispo</v>
          </cell>
          <cell r="R70">
            <v>-44</v>
          </cell>
          <cell r="S70" t="str">
            <v>non dispo</v>
          </cell>
          <cell r="T70" t="str">
            <v>non dispo</v>
          </cell>
          <cell r="U70" t="str">
            <v>non dispo</v>
          </cell>
          <cell r="V70" t="str">
            <v>non dispo</v>
          </cell>
          <cell r="W70" t="str">
            <v>non dispo</v>
          </cell>
          <cell r="X70" t="str">
            <v>non dispo</v>
          </cell>
          <cell r="Y70">
            <v>-55</v>
          </cell>
        </row>
        <row r="71">
          <cell r="A71" t="str">
            <v>ByCnCfDiv</v>
          </cell>
          <cell r="B71" t="str">
            <v>non dispo</v>
          </cell>
          <cell r="C71" t="str">
            <v>non dispo</v>
          </cell>
          <cell r="D71" t="str">
            <v>non dispo</v>
          </cell>
          <cell r="E71" t="str">
            <v>non dispo</v>
          </cell>
          <cell r="F71" t="str">
            <v>non dispo</v>
          </cell>
          <cell r="G71" t="str">
            <v>non dispo</v>
          </cell>
          <cell r="H71" t="str">
            <v>non dispo</v>
          </cell>
          <cell r="I71" t="str">
            <v>non dispo</v>
          </cell>
          <cell r="J71" t="str">
            <v>non dispo</v>
          </cell>
          <cell r="K71" t="str">
            <v>non dispo</v>
          </cell>
          <cell r="L71" t="str">
            <v>non dispo</v>
          </cell>
          <cell r="M71" t="str">
            <v>non dispo</v>
          </cell>
          <cell r="N71" t="str">
            <v>non dispo</v>
          </cell>
          <cell r="O71" t="str">
            <v>non dispo</v>
          </cell>
          <cell r="P71" t="str">
            <v>non dispo</v>
          </cell>
          <cell r="Q71" t="str">
            <v>non dispo</v>
          </cell>
          <cell r="R71">
            <v>-250</v>
          </cell>
          <cell r="S71" t="str">
            <v>non dispo</v>
          </cell>
          <cell r="T71" t="str">
            <v>non dispo</v>
          </cell>
          <cell r="U71" t="str">
            <v>non dispo</v>
          </cell>
          <cell r="V71" t="str">
            <v>non dispo</v>
          </cell>
          <cell r="W71" t="str">
            <v>non dispo</v>
          </cell>
          <cell r="X71" t="str">
            <v>non dispo</v>
          </cell>
          <cell r="Y71">
            <v>-20</v>
          </cell>
        </row>
        <row r="72">
          <cell r="A72" t="str">
            <v>ByCNTresoExpl</v>
          </cell>
          <cell r="B72" t="str">
            <v>non dispo</v>
          </cell>
          <cell r="C72" t="str">
            <v>non dispo</v>
          </cell>
          <cell r="D72" t="str">
            <v>non dispo</v>
          </cell>
          <cell r="E72" t="str">
            <v>non dispo</v>
          </cell>
          <cell r="F72" t="str">
            <v>non dispo</v>
          </cell>
          <cell r="G72" t="str">
            <v>non dispo</v>
          </cell>
          <cell r="H72" t="str">
            <v>non dispo</v>
          </cell>
          <cell r="I72" t="str">
            <v>non dispo</v>
          </cell>
          <cell r="J72" t="str">
            <v>non dispo</v>
          </cell>
          <cell r="K72">
            <v>-245</v>
          </cell>
          <cell r="L72" t="str">
            <v>non dispo</v>
          </cell>
          <cell r="M72">
            <v>-18</v>
          </cell>
          <cell r="N72" t="str">
            <v>non dispo</v>
          </cell>
          <cell r="O72">
            <v>647</v>
          </cell>
          <cell r="P72">
            <v>-377</v>
          </cell>
          <cell r="Q72" t="str">
            <v>non dispo</v>
          </cell>
          <cell r="R72">
            <v>-248</v>
          </cell>
          <cell r="S72" t="str">
            <v>non dispo</v>
          </cell>
          <cell r="T72">
            <v>-149</v>
          </cell>
          <cell r="U72" t="str">
            <v>non dispo</v>
          </cell>
          <cell r="V72">
            <v>607</v>
          </cell>
          <cell r="W72">
            <v>-418</v>
          </cell>
          <cell r="X72">
            <v>-96</v>
          </cell>
          <cell r="Y72">
            <v>-514</v>
          </cell>
        </row>
        <row r="73">
          <cell r="A73" t="str">
            <v>ByCNTresoFin</v>
          </cell>
          <cell r="B73" t="str">
            <v>non dispo</v>
          </cell>
          <cell r="C73" t="str">
            <v>non dispo</v>
          </cell>
          <cell r="D73" t="str">
            <v>non dispo</v>
          </cell>
          <cell r="E73" t="str">
            <v>non dispo</v>
          </cell>
          <cell r="F73" t="str">
            <v>non dispo</v>
          </cell>
          <cell r="G73" t="str">
            <v>non dispo</v>
          </cell>
          <cell r="H73" t="str">
            <v>non dispo</v>
          </cell>
          <cell r="I73" t="str">
            <v>non dispo</v>
          </cell>
          <cell r="J73" t="str">
            <v>non dispo</v>
          </cell>
          <cell r="K73">
            <v>-250</v>
          </cell>
          <cell r="L73" t="str">
            <v>non dispo</v>
          </cell>
          <cell r="M73">
            <v>-241</v>
          </cell>
          <cell r="N73" t="str">
            <v>non dispo</v>
          </cell>
          <cell r="O73">
            <v>-236</v>
          </cell>
          <cell r="P73">
            <v>2</v>
          </cell>
          <cell r="Q73" t="str">
            <v>non dispo</v>
          </cell>
          <cell r="R73">
            <v>-239</v>
          </cell>
          <cell r="S73" t="str">
            <v>non dispo</v>
          </cell>
          <cell r="T73">
            <v>-247</v>
          </cell>
          <cell r="U73" t="str">
            <v>non dispo</v>
          </cell>
          <cell r="V73">
            <v>-493</v>
          </cell>
          <cell r="W73">
            <v>9</v>
          </cell>
          <cell r="X73">
            <v>-19</v>
          </cell>
          <cell r="Y73">
            <v>-10</v>
          </cell>
        </row>
        <row r="74">
          <cell r="A74" t="str">
            <v>ByCnCfVarDette</v>
          </cell>
          <cell r="B74" t="str">
            <v>non dispo</v>
          </cell>
          <cell r="C74" t="str">
            <v>non dispo</v>
          </cell>
          <cell r="D74" t="str">
            <v>non dispo</v>
          </cell>
          <cell r="E74" t="str">
            <v>non dispo</v>
          </cell>
          <cell r="F74" t="str">
            <v>non dispo</v>
          </cell>
          <cell r="G74" t="str">
            <v>non dispo</v>
          </cell>
          <cell r="H74" t="str">
            <v>non dispo</v>
          </cell>
          <cell r="I74" t="str">
            <v>non dispo</v>
          </cell>
          <cell r="J74" t="str">
            <v>non dispo</v>
          </cell>
          <cell r="K74" t="str">
            <v>non dispo</v>
          </cell>
          <cell r="L74" t="str">
            <v>non dispo</v>
          </cell>
          <cell r="M74" t="str">
            <v>non dispo</v>
          </cell>
          <cell r="N74" t="str">
            <v>non dispo</v>
          </cell>
          <cell r="O74" t="str">
            <v>non dispo</v>
          </cell>
          <cell r="P74" t="str">
            <v>non dispo</v>
          </cell>
          <cell r="Q74" t="str">
            <v>non dispo</v>
          </cell>
          <cell r="R74">
            <v>6</v>
          </cell>
          <cell r="S74" t="str">
            <v>non dispo</v>
          </cell>
          <cell r="T74" t="str">
            <v>non dispo</v>
          </cell>
          <cell r="U74" t="str">
            <v>non dispo</v>
          </cell>
          <cell r="V74" t="str">
            <v>non dispo</v>
          </cell>
          <cell r="W74" t="str">
            <v>non dispo</v>
          </cell>
          <cell r="X74" t="str">
            <v>non dispo</v>
          </cell>
          <cell r="Y74">
            <v>7</v>
          </cell>
        </row>
        <row r="75">
          <cell r="A75" t="str">
            <v>ByCnCfTxConv</v>
          </cell>
          <cell r="B75" t="str">
            <v>non dispo</v>
          </cell>
          <cell r="C75" t="str">
            <v>non dispo</v>
          </cell>
          <cell r="D75" t="str">
            <v>non dispo</v>
          </cell>
          <cell r="E75" t="str">
            <v>non dispo</v>
          </cell>
          <cell r="F75" t="str">
            <v>non dispo</v>
          </cell>
          <cell r="G75" t="str">
            <v>non dispo</v>
          </cell>
          <cell r="H75" t="str">
            <v>non dispo</v>
          </cell>
          <cell r="I75" t="str">
            <v>non dispo</v>
          </cell>
          <cell r="J75" t="str">
            <v>non dispo</v>
          </cell>
          <cell r="K75" t="str">
            <v>non dispo</v>
          </cell>
          <cell r="L75" t="str">
            <v>non dispo</v>
          </cell>
          <cell r="M75" t="str">
            <v>non dispo</v>
          </cell>
          <cell r="N75" t="str">
            <v>non dispo</v>
          </cell>
          <cell r="O75" t="str">
            <v>non dispo</v>
          </cell>
          <cell r="P75" t="str">
            <v>non dispo</v>
          </cell>
          <cell r="Q75" t="str">
            <v>non dispo</v>
          </cell>
          <cell r="R75">
            <v>-40</v>
          </cell>
          <cell r="S75" t="str">
            <v>non dispo</v>
          </cell>
          <cell r="T75" t="str">
            <v>non dispo</v>
          </cell>
          <cell r="U75" t="str">
            <v>non dispo</v>
          </cell>
          <cell r="V75" t="str">
            <v>non dispo</v>
          </cell>
          <cell r="W75" t="str">
            <v>non dispo</v>
          </cell>
          <cell r="X75" t="str">
            <v>non dispo</v>
          </cell>
          <cell r="Y75">
            <v>-59</v>
          </cell>
        </row>
        <row r="76">
          <cell r="A76" t="str">
            <v>ByCnCFL</v>
          </cell>
          <cell r="B76" t="str">
            <v>non dispo</v>
          </cell>
          <cell r="C76" t="str">
            <v>non dispo</v>
          </cell>
          <cell r="D76" t="str">
            <v>non dispo</v>
          </cell>
          <cell r="E76" t="str">
            <v>non dispo</v>
          </cell>
          <cell r="F76">
            <v>119</v>
          </cell>
          <cell r="G76">
            <v>80</v>
          </cell>
          <cell r="H76">
            <v>199</v>
          </cell>
          <cell r="I76">
            <v>72</v>
          </cell>
          <cell r="J76">
            <v>53</v>
          </cell>
          <cell r="K76">
            <v>125</v>
          </cell>
          <cell r="L76">
            <v>8</v>
          </cell>
          <cell r="M76">
            <v>133</v>
          </cell>
          <cell r="N76">
            <v>21</v>
          </cell>
          <cell r="O76">
            <v>154</v>
          </cell>
          <cell r="P76">
            <v>50</v>
          </cell>
          <cell r="Q76">
            <v>31</v>
          </cell>
          <cell r="R76">
            <v>81</v>
          </cell>
          <cell r="S76">
            <v>80</v>
          </cell>
          <cell r="T76">
            <v>161</v>
          </cell>
          <cell r="U76" t="str">
            <v>non dispo</v>
          </cell>
          <cell r="V76">
            <v>256</v>
          </cell>
          <cell r="W76">
            <v>107</v>
          </cell>
          <cell r="X76">
            <v>75</v>
          </cell>
          <cell r="Y76">
            <v>182</v>
          </cell>
        </row>
        <row r="77">
          <cell r="A77" t="str">
            <v>ByCnCAFnette</v>
          </cell>
          <cell r="B77" t="str">
            <v>non dispo</v>
          </cell>
          <cell r="C77" t="str">
            <v>non dispo</v>
          </cell>
          <cell r="D77" t="str">
            <v>non dispo</v>
          </cell>
          <cell r="E77" t="str">
            <v>non dispo</v>
          </cell>
          <cell r="F77">
            <v>258</v>
          </cell>
          <cell r="G77">
            <v>113</v>
          </cell>
          <cell r="H77">
            <v>371</v>
          </cell>
          <cell r="I77">
            <v>104</v>
          </cell>
          <cell r="J77">
            <v>87</v>
          </cell>
          <cell r="K77">
            <v>191</v>
          </cell>
          <cell r="L77">
            <v>72</v>
          </cell>
          <cell r="M77">
            <v>263</v>
          </cell>
          <cell r="N77">
            <v>105</v>
          </cell>
          <cell r="O77">
            <v>368</v>
          </cell>
          <cell r="P77">
            <v>85</v>
          </cell>
          <cell r="Q77">
            <v>85</v>
          </cell>
          <cell r="R77">
            <v>170</v>
          </cell>
          <cell r="S77">
            <v>118</v>
          </cell>
          <cell r="T77">
            <v>288</v>
          </cell>
          <cell r="U77" t="str">
            <v>non dispo</v>
          </cell>
          <cell r="V77">
            <v>429</v>
          </cell>
          <cell r="W77">
            <v>125</v>
          </cell>
          <cell r="X77">
            <v>91</v>
          </cell>
          <cell r="Y77">
            <v>216</v>
          </cell>
        </row>
        <row r="78">
          <cell r="A78" t="str">
            <v>ByCnEBITDA</v>
          </cell>
          <cell r="B78" t="str">
            <v>non dispo</v>
          </cell>
          <cell r="C78" t="str">
            <v>non dispo</v>
          </cell>
          <cell r="D78" t="str">
            <v>non dispo</v>
          </cell>
          <cell r="E78" t="str">
            <v>non dispo</v>
          </cell>
          <cell r="F78">
            <v>349</v>
          </cell>
          <cell r="G78">
            <v>280</v>
          </cell>
          <cell r="H78">
            <v>629</v>
          </cell>
          <cell r="I78">
            <v>72</v>
          </cell>
          <cell r="J78">
            <v>156</v>
          </cell>
          <cell r="K78">
            <v>228</v>
          </cell>
          <cell r="L78">
            <v>96</v>
          </cell>
          <cell r="M78">
            <v>324</v>
          </cell>
          <cell r="N78">
            <v>209</v>
          </cell>
          <cell r="O78">
            <v>533</v>
          </cell>
          <cell r="P78">
            <v>63</v>
          </cell>
          <cell r="Q78">
            <v>122</v>
          </cell>
          <cell r="R78">
            <v>185</v>
          </cell>
          <cell r="S78">
            <v>150</v>
          </cell>
          <cell r="T78">
            <v>335</v>
          </cell>
          <cell r="U78" t="str">
            <v>non dispo</v>
          </cell>
          <cell r="V78">
            <v>537</v>
          </cell>
          <cell r="W78">
            <v>94</v>
          </cell>
          <cell r="X78">
            <v>106</v>
          </cell>
          <cell r="Y78">
            <v>200</v>
          </cell>
        </row>
        <row r="79">
          <cell r="A79" t="str">
            <v>ByCnEndNet</v>
          </cell>
          <cell r="B79">
            <v>2787</v>
          </cell>
          <cell r="C79">
            <v>-449</v>
          </cell>
          <cell r="D79">
            <v>2338</v>
          </cell>
          <cell r="E79">
            <v>-107</v>
          </cell>
          <cell r="F79">
            <v>2231</v>
          </cell>
          <cell r="G79">
            <v>669</v>
          </cell>
          <cell r="H79">
            <v>2900</v>
          </cell>
          <cell r="I79">
            <v>2733</v>
          </cell>
          <cell r="J79">
            <v>-300</v>
          </cell>
          <cell r="K79">
            <v>2433</v>
          </cell>
          <cell r="L79">
            <v>209</v>
          </cell>
          <cell r="M79">
            <v>2642</v>
          </cell>
          <cell r="N79">
            <v>630</v>
          </cell>
          <cell r="O79">
            <v>3272</v>
          </cell>
          <cell r="P79">
            <v>2828</v>
          </cell>
          <cell r="Q79">
            <v>-121</v>
          </cell>
          <cell r="R79">
            <v>2707</v>
          </cell>
          <cell r="S79">
            <v>51</v>
          </cell>
          <cell r="T79">
            <v>2758</v>
          </cell>
          <cell r="U79">
            <v>629</v>
          </cell>
          <cell r="V79">
            <v>3387</v>
          </cell>
          <cell r="W79">
            <v>2934</v>
          </cell>
          <cell r="X79">
            <v>2765</v>
          </cell>
          <cell r="Y79">
            <v>2765</v>
          </cell>
        </row>
        <row r="80">
          <cell r="A80" t="str">
            <v>ByCnPrisescommandes</v>
          </cell>
          <cell r="B80" t="str">
            <v>non dispo</v>
          </cell>
          <cell r="C80" t="str">
            <v>non dispo</v>
          </cell>
          <cell r="D80" t="str">
            <v>non dispo</v>
          </cell>
          <cell r="E80" t="str">
            <v>non dispo</v>
          </cell>
          <cell r="F80" t="str">
            <v>non dispo</v>
          </cell>
          <cell r="G80" t="str">
            <v>non dispo</v>
          </cell>
          <cell r="H80" t="str">
            <v>non dispo</v>
          </cell>
          <cell r="I80" t="str">
            <v>non dispo</v>
          </cell>
          <cell r="J80" t="str">
            <v>non dispo</v>
          </cell>
          <cell r="K80" t="str">
            <v>non dispo</v>
          </cell>
          <cell r="L80" t="str">
            <v>non dispo</v>
          </cell>
          <cell r="M80" t="str">
            <v>non dispo</v>
          </cell>
          <cell r="N80" t="str">
            <v>non dispo</v>
          </cell>
          <cell r="O80" t="str">
            <v>non dispo</v>
          </cell>
          <cell r="P80" t="str">
            <v>non dispo</v>
          </cell>
          <cell r="Q80" t="str">
            <v>non dispo</v>
          </cell>
          <cell r="R80" t="str">
            <v>non dispo</v>
          </cell>
          <cell r="S80" t="str">
            <v>non dispo</v>
          </cell>
          <cell r="T80" t="str">
            <v>non dispo</v>
          </cell>
          <cell r="U80" t="str">
            <v>non dispo</v>
          </cell>
          <cell r="V80" t="str">
            <v>non dispo</v>
          </cell>
          <cell r="W80" t="str">
            <v>non dispo</v>
          </cell>
          <cell r="X80" t="str">
            <v>non dispo</v>
          </cell>
          <cell r="Y80" t="str">
            <v>non dispo</v>
          </cell>
        </row>
        <row r="81">
          <cell r="A81" t="str">
            <v>ByCnPrisescommandesF</v>
          </cell>
          <cell r="B81" t="str">
            <v>non dispo</v>
          </cell>
          <cell r="C81" t="str">
            <v>non dispo</v>
          </cell>
          <cell r="D81" t="str">
            <v>non dispo</v>
          </cell>
          <cell r="E81" t="str">
            <v>non dispo</v>
          </cell>
          <cell r="F81" t="str">
            <v>non dispo</v>
          </cell>
          <cell r="G81" t="str">
            <v>non dispo</v>
          </cell>
          <cell r="H81" t="str">
            <v>non dispo</v>
          </cell>
          <cell r="I81" t="str">
            <v>non dispo</v>
          </cell>
          <cell r="J81" t="str">
            <v>non dispo</v>
          </cell>
          <cell r="K81" t="str">
            <v>non dispo</v>
          </cell>
          <cell r="L81" t="str">
            <v>non dispo</v>
          </cell>
          <cell r="M81" t="str">
            <v>non dispo</v>
          </cell>
          <cell r="N81" t="str">
            <v>non dispo</v>
          </cell>
          <cell r="O81" t="str">
            <v>non dispo</v>
          </cell>
          <cell r="P81" t="str">
            <v>non dispo</v>
          </cell>
          <cell r="Q81" t="str">
            <v>non dispo</v>
          </cell>
          <cell r="R81" t="str">
            <v>non dispo</v>
          </cell>
          <cell r="S81" t="str">
            <v>non dispo</v>
          </cell>
          <cell r="T81" t="str">
            <v>non dispo</v>
          </cell>
          <cell r="U81" t="str">
            <v>non dispo</v>
          </cell>
          <cell r="V81" t="str">
            <v>non dispo</v>
          </cell>
          <cell r="W81" t="str">
            <v>non dispo</v>
          </cell>
          <cell r="X81" t="str">
            <v>non dispo</v>
          </cell>
          <cell r="Y81" t="str">
            <v>non dispo</v>
          </cell>
        </row>
        <row r="82">
          <cell r="A82" t="str">
            <v>ByImmoCa</v>
          </cell>
          <cell r="B82">
            <v>536</v>
          </cell>
          <cell r="C82">
            <v>656</v>
          </cell>
          <cell r="D82">
            <v>1192</v>
          </cell>
          <cell r="E82">
            <v>750</v>
          </cell>
          <cell r="F82">
            <v>1942</v>
          </cell>
          <cell r="G82">
            <v>833</v>
          </cell>
          <cell r="H82">
            <v>2775</v>
          </cell>
          <cell r="I82">
            <v>513</v>
          </cell>
          <cell r="J82">
            <v>545</v>
          </cell>
          <cell r="K82">
            <v>1058</v>
          </cell>
          <cell r="L82">
            <v>511</v>
          </cell>
          <cell r="M82">
            <v>1569</v>
          </cell>
          <cell r="N82">
            <v>735</v>
          </cell>
          <cell r="O82">
            <v>2304</v>
          </cell>
          <cell r="P82">
            <v>475</v>
          </cell>
          <cell r="Q82">
            <v>572</v>
          </cell>
          <cell r="R82">
            <v>1047</v>
          </cell>
          <cell r="S82">
            <v>579</v>
          </cell>
          <cell r="T82">
            <v>1626</v>
          </cell>
          <cell r="U82">
            <v>942</v>
          </cell>
          <cell r="V82">
            <v>2568</v>
          </cell>
          <cell r="W82">
            <v>517</v>
          </cell>
          <cell r="X82">
            <v>638</v>
          </cell>
          <cell r="Y82">
            <v>1155</v>
          </cell>
        </row>
        <row r="83">
          <cell r="A83" t="str">
            <v>ByImmoROpCrt</v>
          </cell>
          <cell r="B83">
            <v>28</v>
          </cell>
          <cell r="C83">
            <v>41</v>
          </cell>
          <cell r="D83">
            <v>69</v>
          </cell>
          <cell r="E83">
            <v>54</v>
          </cell>
          <cell r="F83">
            <v>123</v>
          </cell>
          <cell r="G83">
            <v>51</v>
          </cell>
          <cell r="H83">
            <v>174</v>
          </cell>
          <cell r="I83">
            <v>27</v>
          </cell>
          <cell r="J83">
            <v>32</v>
          </cell>
          <cell r="K83">
            <v>59</v>
          </cell>
          <cell r="L83">
            <v>30</v>
          </cell>
          <cell r="M83">
            <v>89</v>
          </cell>
          <cell r="N83">
            <v>49</v>
          </cell>
          <cell r="O83">
            <v>138</v>
          </cell>
          <cell r="P83">
            <v>25</v>
          </cell>
          <cell r="Q83">
            <v>34</v>
          </cell>
          <cell r="R83">
            <v>59</v>
          </cell>
          <cell r="S83">
            <v>33</v>
          </cell>
          <cell r="T83">
            <v>92</v>
          </cell>
          <cell r="U83">
            <v>75</v>
          </cell>
          <cell r="V83">
            <v>167</v>
          </cell>
          <cell r="W83">
            <v>31</v>
          </cell>
          <cell r="X83">
            <v>42</v>
          </cell>
          <cell r="Y83">
            <v>73</v>
          </cell>
        </row>
        <row r="84">
          <cell r="A84" t="str">
            <v>ByImmoRop</v>
          </cell>
          <cell r="B84">
            <v>28</v>
          </cell>
          <cell r="C84">
            <v>41</v>
          </cell>
          <cell r="D84">
            <v>69</v>
          </cell>
          <cell r="E84">
            <v>54</v>
          </cell>
          <cell r="F84">
            <v>123</v>
          </cell>
          <cell r="G84">
            <v>51</v>
          </cell>
          <cell r="H84">
            <v>174</v>
          </cell>
          <cell r="I84">
            <v>27</v>
          </cell>
          <cell r="J84">
            <v>32</v>
          </cell>
          <cell r="K84">
            <v>59</v>
          </cell>
          <cell r="L84">
            <v>27</v>
          </cell>
          <cell r="M84">
            <v>86</v>
          </cell>
          <cell r="N84">
            <v>48</v>
          </cell>
          <cell r="O84">
            <v>134</v>
          </cell>
          <cell r="P84">
            <v>24</v>
          </cell>
          <cell r="Q84">
            <v>33</v>
          </cell>
          <cell r="R84">
            <v>57</v>
          </cell>
          <cell r="S84">
            <v>33</v>
          </cell>
          <cell r="T84">
            <v>90</v>
          </cell>
          <cell r="U84">
            <v>64</v>
          </cell>
          <cell r="V84">
            <v>154</v>
          </cell>
          <cell r="W84">
            <v>31</v>
          </cell>
          <cell r="X84">
            <v>42</v>
          </cell>
          <cell r="Y84">
            <v>73</v>
          </cell>
        </row>
        <row r="85">
          <cell r="A85" t="str">
            <v>ByImmoIS</v>
          </cell>
          <cell r="P85">
            <v>-7</v>
          </cell>
          <cell r="R85">
            <v>-18</v>
          </cell>
          <cell r="V85">
            <v>-51</v>
          </cell>
          <cell r="W85">
            <v>-9</v>
          </cell>
          <cell r="X85">
            <v>-18</v>
          </cell>
          <cell r="Y85">
            <v>-27</v>
          </cell>
        </row>
        <row r="86">
          <cell r="A86" t="str">
            <v>ByImmoRNME</v>
          </cell>
          <cell r="P86">
            <v>0</v>
          </cell>
          <cell r="R86">
            <v>0</v>
          </cell>
          <cell r="V86">
            <v>-1</v>
          </cell>
          <cell r="W86">
            <v>-1</v>
          </cell>
          <cell r="X86">
            <v>0</v>
          </cell>
          <cell r="Y86">
            <v>-1</v>
          </cell>
        </row>
        <row r="87">
          <cell r="A87" t="str">
            <v>ByImmoRN100</v>
          </cell>
          <cell r="B87">
            <v>18</v>
          </cell>
          <cell r="C87">
            <v>23</v>
          </cell>
          <cell r="D87">
            <v>41</v>
          </cell>
          <cell r="E87">
            <v>32</v>
          </cell>
          <cell r="F87">
            <v>73</v>
          </cell>
          <cell r="G87">
            <v>29</v>
          </cell>
          <cell r="H87">
            <v>102</v>
          </cell>
          <cell r="I87">
            <v>15</v>
          </cell>
          <cell r="J87">
            <v>19</v>
          </cell>
          <cell r="K87">
            <v>34</v>
          </cell>
          <cell r="L87">
            <v>12</v>
          </cell>
          <cell r="M87">
            <v>46</v>
          </cell>
          <cell r="N87">
            <v>31</v>
          </cell>
          <cell r="O87">
            <v>77</v>
          </cell>
          <cell r="P87">
            <v>16</v>
          </cell>
          <cell r="Q87">
            <v>18</v>
          </cell>
          <cell r="R87">
            <v>34</v>
          </cell>
          <cell r="S87">
            <v>19</v>
          </cell>
          <cell r="T87">
            <v>53</v>
          </cell>
          <cell r="U87">
            <v>38</v>
          </cell>
          <cell r="V87">
            <v>91</v>
          </cell>
          <cell r="W87">
            <v>17</v>
          </cell>
          <cell r="X87">
            <v>21</v>
          </cell>
          <cell r="Y87">
            <v>38</v>
          </cell>
        </row>
        <row r="88">
          <cell r="A88" t="str">
            <v>ByImmoRNPG</v>
          </cell>
          <cell r="B88">
            <v>18</v>
          </cell>
          <cell r="C88">
            <v>23</v>
          </cell>
          <cell r="D88">
            <v>41</v>
          </cell>
          <cell r="E88">
            <v>32</v>
          </cell>
          <cell r="F88">
            <v>73</v>
          </cell>
          <cell r="G88">
            <v>29</v>
          </cell>
          <cell r="H88">
            <v>102</v>
          </cell>
          <cell r="I88">
            <v>15</v>
          </cell>
          <cell r="J88">
            <v>19</v>
          </cell>
          <cell r="K88">
            <v>34</v>
          </cell>
          <cell r="L88">
            <v>12</v>
          </cell>
          <cell r="M88">
            <v>46</v>
          </cell>
          <cell r="N88">
            <v>31</v>
          </cell>
          <cell r="O88">
            <v>77</v>
          </cell>
          <cell r="P88">
            <v>16</v>
          </cell>
          <cell r="Q88">
            <v>18</v>
          </cell>
          <cell r="R88">
            <v>34</v>
          </cell>
          <cell r="S88">
            <v>19</v>
          </cell>
          <cell r="T88">
            <v>53</v>
          </cell>
          <cell r="U88">
            <v>38</v>
          </cell>
          <cell r="V88">
            <v>91</v>
          </cell>
          <cell r="W88">
            <v>16</v>
          </cell>
          <cell r="X88">
            <v>21</v>
          </cell>
          <cell r="Y88">
            <v>37</v>
          </cell>
        </row>
        <row r="89">
          <cell r="A89" t="str">
            <v>ByImmoCaInt</v>
          </cell>
          <cell r="B89">
            <v>20</v>
          </cell>
          <cell r="C89">
            <v>15</v>
          </cell>
          <cell r="D89">
            <v>35</v>
          </cell>
          <cell r="E89">
            <v>19</v>
          </cell>
          <cell r="F89">
            <v>54</v>
          </cell>
          <cell r="G89">
            <v>32</v>
          </cell>
          <cell r="H89">
            <v>86</v>
          </cell>
          <cell r="I89">
            <v>29</v>
          </cell>
          <cell r="J89">
            <v>16</v>
          </cell>
          <cell r="K89">
            <v>45</v>
          </cell>
          <cell r="L89">
            <v>21</v>
          </cell>
          <cell r="M89">
            <v>66</v>
          </cell>
          <cell r="N89">
            <v>34</v>
          </cell>
          <cell r="O89">
            <v>100</v>
          </cell>
          <cell r="P89">
            <v>19</v>
          </cell>
          <cell r="Q89">
            <v>18</v>
          </cell>
          <cell r="R89">
            <v>37</v>
          </cell>
          <cell r="S89">
            <v>34</v>
          </cell>
          <cell r="T89">
            <v>71</v>
          </cell>
          <cell r="U89">
            <v>58</v>
          </cell>
          <cell r="V89">
            <v>129</v>
          </cell>
          <cell r="W89">
            <v>20</v>
          </cell>
          <cell r="X89">
            <v>24</v>
          </cell>
          <cell r="Y89">
            <v>44</v>
          </cell>
        </row>
        <row r="90">
          <cell r="A90" t="str">
            <v>ByImmoEndNet</v>
          </cell>
          <cell r="B90">
            <v>157</v>
          </cell>
          <cell r="C90">
            <v>-131</v>
          </cell>
          <cell r="D90">
            <v>26</v>
          </cell>
          <cell r="E90">
            <v>67</v>
          </cell>
          <cell r="F90">
            <v>93</v>
          </cell>
          <cell r="G90">
            <v>110</v>
          </cell>
          <cell r="H90">
            <v>203</v>
          </cell>
          <cell r="I90">
            <v>94</v>
          </cell>
          <cell r="J90">
            <v>-176</v>
          </cell>
          <cell r="K90">
            <v>-82</v>
          </cell>
          <cell r="L90">
            <v>-106</v>
          </cell>
          <cell r="M90">
            <v>-188</v>
          </cell>
          <cell r="N90">
            <v>193</v>
          </cell>
          <cell r="O90">
            <v>5</v>
          </cell>
          <cell r="P90">
            <v>-143</v>
          </cell>
          <cell r="Q90">
            <v>-97</v>
          </cell>
          <cell r="R90">
            <v>-240</v>
          </cell>
          <cell r="S90">
            <v>-34</v>
          </cell>
          <cell r="T90">
            <v>-274</v>
          </cell>
          <cell r="U90">
            <v>-124</v>
          </cell>
          <cell r="V90">
            <v>-124</v>
          </cell>
          <cell r="W90">
            <v>-335</v>
          </cell>
          <cell r="X90">
            <v>-454</v>
          </cell>
          <cell r="Y90">
            <v>-454</v>
          </cell>
        </row>
        <row r="91">
          <cell r="A91" t="str">
            <v>ByImmoVarBfr</v>
          </cell>
          <cell r="B91">
            <v>-110</v>
          </cell>
          <cell r="C91">
            <v>-42</v>
          </cell>
          <cell r="D91">
            <v>-152</v>
          </cell>
          <cell r="E91">
            <v>38</v>
          </cell>
          <cell r="F91">
            <v>-114</v>
          </cell>
          <cell r="G91">
            <v>96</v>
          </cell>
          <cell r="H91">
            <v>-18</v>
          </cell>
          <cell r="I91">
            <v>-109</v>
          </cell>
          <cell r="J91">
            <v>-67</v>
          </cell>
          <cell r="K91">
            <v>-176</v>
          </cell>
          <cell r="L91">
            <v>-108</v>
          </cell>
          <cell r="M91">
            <v>-284</v>
          </cell>
          <cell r="N91">
            <v>155</v>
          </cell>
          <cell r="O91">
            <v>-129</v>
          </cell>
          <cell r="P91">
            <v>-151</v>
          </cell>
          <cell r="Q91">
            <v>-63</v>
          </cell>
          <cell r="R91">
            <v>-214</v>
          </cell>
          <cell r="S91">
            <v>-30</v>
          </cell>
          <cell r="T91">
            <v>-244</v>
          </cell>
          <cell r="U91">
            <v>182</v>
          </cell>
          <cell r="V91">
            <v>-62</v>
          </cell>
          <cell r="W91">
            <v>-219</v>
          </cell>
          <cell r="X91">
            <v>-138</v>
          </cell>
          <cell r="Y91">
            <v>-357</v>
          </cell>
        </row>
        <row r="92">
          <cell r="A92" t="str">
            <v>ByImmoCaf</v>
          </cell>
          <cell r="B92">
            <v>24</v>
          </cell>
          <cell r="C92">
            <v>42</v>
          </cell>
          <cell r="D92">
            <v>66</v>
          </cell>
          <cell r="E92">
            <v>44</v>
          </cell>
          <cell r="F92">
            <v>110</v>
          </cell>
          <cell r="G92">
            <v>47</v>
          </cell>
          <cell r="H92">
            <v>157</v>
          </cell>
          <cell r="I92">
            <v>26</v>
          </cell>
          <cell r="J92">
            <v>24</v>
          </cell>
          <cell r="K92">
            <v>50</v>
          </cell>
          <cell r="L92">
            <v>25</v>
          </cell>
          <cell r="M92">
            <v>75</v>
          </cell>
          <cell r="N92">
            <v>45</v>
          </cell>
          <cell r="O92">
            <v>120</v>
          </cell>
          <cell r="P92">
            <v>20</v>
          </cell>
          <cell r="Q92">
            <v>33</v>
          </cell>
          <cell r="R92">
            <v>53</v>
          </cell>
          <cell r="S92">
            <v>28</v>
          </cell>
          <cell r="T92">
            <v>81</v>
          </cell>
          <cell r="U92">
            <v>80</v>
          </cell>
          <cell r="V92">
            <v>161</v>
          </cell>
          <cell r="W92">
            <v>23</v>
          </cell>
          <cell r="X92">
            <v>50</v>
          </cell>
          <cell r="Y92">
            <v>73</v>
          </cell>
        </row>
        <row r="93">
          <cell r="A93" t="str">
            <v>ByImmoImpVers</v>
          </cell>
          <cell r="P93">
            <v>-10</v>
          </cell>
          <cell r="R93">
            <v>-11</v>
          </cell>
          <cell r="V93">
            <v>-30</v>
          </cell>
          <cell r="W93">
            <v>-9</v>
          </cell>
          <cell r="X93">
            <v>-24</v>
          </cell>
          <cell r="Y93">
            <v>-33</v>
          </cell>
        </row>
        <row r="94">
          <cell r="A94" t="str">
            <v>ByImmoInvExplNet</v>
          </cell>
          <cell r="B94" t="str">
            <v>info non dispo</v>
          </cell>
          <cell r="C94" t="str">
            <v>info non dispo</v>
          </cell>
          <cell r="D94" t="str">
            <v>info non dispo</v>
          </cell>
          <cell r="E94" t="str">
            <v>info non dispo</v>
          </cell>
          <cell r="F94">
            <v>-9</v>
          </cell>
          <cell r="G94">
            <v>-4</v>
          </cell>
          <cell r="H94">
            <v>-13</v>
          </cell>
          <cell r="I94">
            <v>-2</v>
          </cell>
          <cell r="J94">
            <v>-4</v>
          </cell>
          <cell r="K94">
            <v>-6</v>
          </cell>
          <cell r="L94">
            <v>-4</v>
          </cell>
          <cell r="M94">
            <v>-10</v>
          </cell>
          <cell r="N94">
            <v>-3</v>
          </cell>
          <cell r="O94">
            <v>-13</v>
          </cell>
          <cell r="P94">
            <v>-4</v>
          </cell>
          <cell r="Q94">
            <v>-6</v>
          </cell>
          <cell r="R94">
            <v>-10</v>
          </cell>
          <cell r="S94">
            <v>-7</v>
          </cell>
          <cell r="T94">
            <v>-17</v>
          </cell>
          <cell r="U94">
            <v>-11</v>
          </cell>
          <cell r="V94">
            <v>-28</v>
          </cell>
          <cell r="W94">
            <v>-6</v>
          </cell>
          <cell r="X94">
            <v>-5</v>
          </cell>
          <cell r="Y94">
            <v>-11</v>
          </cell>
        </row>
        <row r="95">
          <cell r="A95" t="str">
            <v>ByImmoCFL</v>
          </cell>
          <cell r="B95" t="str">
            <v>info non dispo</v>
          </cell>
          <cell r="C95" t="str">
            <v>info non dispo</v>
          </cell>
          <cell r="D95" t="str">
            <v>info non dispo</v>
          </cell>
          <cell r="E95" t="str">
            <v>info non dispo</v>
          </cell>
          <cell r="F95">
            <v>57</v>
          </cell>
          <cell r="G95">
            <v>27</v>
          </cell>
          <cell r="H95">
            <v>84</v>
          </cell>
          <cell r="I95">
            <v>15</v>
          </cell>
          <cell r="J95">
            <v>9</v>
          </cell>
          <cell r="K95">
            <v>24</v>
          </cell>
          <cell r="L95">
            <v>8</v>
          </cell>
          <cell r="M95">
            <v>32</v>
          </cell>
          <cell r="N95">
            <v>29</v>
          </cell>
          <cell r="O95">
            <v>61</v>
          </cell>
          <cell r="P95">
            <v>9</v>
          </cell>
          <cell r="Q95">
            <v>15</v>
          </cell>
          <cell r="R95">
            <v>24</v>
          </cell>
          <cell r="S95">
            <v>10</v>
          </cell>
          <cell r="T95">
            <v>34</v>
          </cell>
          <cell r="U95">
            <v>46</v>
          </cell>
          <cell r="V95">
            <v>80</v>
          </cell>
          <cell r="W95">
            <v>7</v>
          </cell>
          <cell r="X95">
            <v>27</v>
          </cell>
          <cell r="Y95">
            <v>34</v>
          </cell>
        </row>
        <row r="96">
          <cell r="A96" t="str">
            <v>ByImmoCAFnette</v>
          </cell>
          <cell r="B96" t="str">
            <v>info non dispo</v>
          </cell>
          <cell r="C96" t="str">
            <v>info non dispo</v>
          </cell>
          <cell r="D96" t="str">
            <v>info non dispo</v>
          </cell>
          <cell r="E96" t="str">
            <v>info non dispo</v>
          </cell>
          <cell r="F96">
            <v>66</v>
          </cell>
          <cell r="G96">
            <v>31</v>
          </cell>
          <cell r="H96">
            <v>97</v>
          </cell>
          <cell r="I96">
            <v>17</v>
          </cell>
          <cell r="J96">
            <v>13</v>
          </cell>
          <cell r="K96">
            <v>30</v>
          </cell>
          <cell r="L96">
            <v>12</v>
          </cell>
          <cell r="M96">
            <v>42</v>
          </cell>
          <cell r="N96">
            <v>32</v>
          </cell>
          <cell r="O96">
            <v>74</v>
          </cell>
          <cell r="P96">
            <v>13</v>
          </cell>
          <cell r="Q96">
            <v>21</v>
          </cell>
          <cell r="R96">
            <v>34</v>
          </cell>
          <cell r="S96">
            <v>17</v>
          </cell>
          <cell r="T96">
            <v>51</v>
          </cell>
          <cell r="U96">
            <v>57</v>
          </cell>
          <cell r="V96">
            <v>108</v>
          </cell>
          <cell r="W96">
            <v>13</v>
          </cell>
          <cell r="X96">
            <v>32</v>
          </cell>
          <cell r="Y96">
            <v>45</v>
          </cell>
        </row>
        <row r="97">
          <cell r="A97" t="str">
            <v>ByImmoEBITDA</v>
          </cell>
          <cell r="B97" t="str">
            <v>info non dispo</v>
          </cell>
          <cell r="C97" t="str">
            <v>info non dispo</v>
          </cell>
          <cell r="D97" t="str">
            <v>info non dispo</v>
          </cell>
          <cell r="E97" t="str">
            <v>info non dispo</v>
          </cell>
          <cell r="F97">
            <v>112</v>
          </cell>
          <cell r="G97">
            <v>-176</v>
          </cell>
          <cell r="H97">
            <v>173</v>
          </cell>
          <cell r="I97">
            <v>15</v>
          </cell>
          <cell r="J97">
            <v>23</v>
          </cell>
          <cell r="K97">
            <v>38</v>
          </cell>
          <cell r="L97">
            <v>286</v>
          </cell>
          <cell r="M97">
            <v>67</v>
          </cell>
          <cell r="N97">
            <v>-200</v>
          </cell>
          <cell r="O97">
            <v>124</v>
          </cell>
          <cell r="P97">
            <v>8</v>
          </cell>
          <cell r="Q97">
            <v>24</v>
          </cell>
          <cell r="R97">
            <v>32</v>
          </cell>
          <cell r="S97">
            <v>36</v>
          </cell>
          <cell r="T97">
            <v>68</v>
          </cell>
          <cell r="U97">
            <v>110</v>
          </cell>
          <cell r="V97">
            <v>178</v>
          </cell>
          <cell r="W97">
            <v>13</v>
          </cell>
          <cell r="X97">
            <v>51</v>
          </cell>
          <cell r="Y97">
            <v>64</v>
          </cell>
        </row>
        <row r="98">
          <cell r="A98" t="str">
            <v>ByImmoCAlogement</v>
          </cell>
          <cell r="B98">
            <v>440</v>
          </cell>
          <cell r="C98">
            <v>546</v>
          </cell>
          <cell r="D98">
            <v>986</v>
          </cell>
          <cell r="E98">
            <v>498</v>
          </cell>
          <cell r="F98">
            <v>1484</v>
          </cell>
          <cell r="G98">
            <v>636</v>
          </cell>
          <cell r="H98">
            <v>2120</v>
          </cell>
          <cell r="I98">
            <v>427</v>
          </cell>
          <cell r="J98">
            <v>485</v>
          </cell>
          <cell r="K98">
            <v>912</v>
          </cell>
          <cell r="L98">
            <v>452</v>
          </cell>
          <cell r="M98">
            <v>1364</v>
          </cell>
          <cell r="N98">
            <v>625</v>
          </cell>
          <cell r="O98">
            <v>1989</v>
          </cell>
          <cell r="P98">
            <v>397</v>
          </cell>
          <cell r="Q98">
            <v>497</v>
          </cell>
          <cell r="R98">
            <v>894</v>
          </cell>
          <cell r="S98">
            <v>493</v>
          </cell>
          <cell r="T98">
            <v>1387</v>
          </cell>
          <cell r="U98">
            <v>713</v>
          </cell>
          <cell r="V98">
            <v>2100</v>
          </cell>
          <cell r="W98">
            <v>431</v>
          </cell>
          <cell r="X98">
            <v>537</v>
          </cell>
          <cell r="Y98">
            <v>968</v>
          </cell>
        </row>
        <row r="99">
          <cell r="A99" t="str">
            <v>ColasCa</v>
          </cell>
          <cell r="B99">
            <v>2165</v>
          </cell>
          <cell r="C99">
            <v>3129</v>
          </cell>
          <cell r="D99">
            <v>5294</v>
          </cell>
          <cell r="E99">
            <v>3890</v>
          </cell>
          <cell r="F99">
            <v>9184</v>
          </cell>
          <cell r="G99">
            <v>3212</v>
          </cell>
          <cell r="H99">
            <v>12396</v>
          </cell>
          <cell r="I99">
            <v>1979</v>
          </cell>
          <cell r="J99">
            <v>3225</v>
          </cell>
          <cell r="K99">
            <v>5204</v>
          </cell>
          <cell r="L99">
            <v>3729</v>
          </cell>
          <cell r="M99">
            <v>8933</v>
          </cell>
          <cell r="N99">
            <v>3027</v>
          </cell>
          <cell r="O99">
            <v>11960</v>
          </cell>
          <cell r="P99">
            <v>1754</v>
          </cell>
          <cell r="Q99">
            <v>2924</v>
          </cell>
          <cell r="R99">
            <v>4678</v>
          </cell>
          <cell r="S99">
            <v>3437</v>
          </cell>
          <cell r="T99">
            <v>8115</v>
          </cell>
          <cell r="U99">
            <v>2891</v>
          </cell>
          <cell r="V99">
            <v>11006</v>
          </cell>
          <cell r="W99">
            <v>1928</v>
          </cell>
          <cell r="X99">
            <v>3074</v>
          </cell>
          <cell r="Y99">
            <v>5002</v>
          </cell>
        </row>
        <row r="100">
          <cell r="A100" t="str">
            <v>ColasROpCrt</v>
          </cell>
          <cell r="B100">
            <v>-235</v>
          </cell>
          <cell r="C100">
            <v>108</v>
          </cell>
          <cell r="D100">
            <v>-127</v>
          </cell>
          <cell r="E100">
            <v>293</v>
          </cell>
          <cell r="F100">
            <v>166</v>
          </cell>
          <cell r="G100">
            <v>166</v>
          </cell>
          <cell r="H100">
            <v>332</v>
          </cell>
          <cell r="I100">
            <v>-244</v>
          </cell>
          <cell r="J100">
            <v>125</v>
          </cell>
          <cell r="K100">
            <v>-119</v>
          </cell>
          <cell r="L100">
            <v>314</v>
          </cell>
          <cell r="M100">
            <v>195</v>
          </cell>
          <cell r="N100">
            <v>149</v>
          </cell>
          <cell r="O100">
            <v>344</v>
          </cell>
          <cell r="P100">
            <v>-223</v>
          </cell>
          <cell r="Q100">
            <v>138</v>
          </cell>
          <cell r="R100">
            <v>-85</v>
          </cell>
          <cell r="S100">
            <v>326</v>
          </cell>
          <cell r="T100">
            <v>241</v>
          </cell>
          <cell r="U100">
            <v>145</v>
          </cell>
          <cell r="V100">
            <v>386</v>
          </cell>
          <cell r="W100">
            <v>-264</v>
          </cell>
          <cell r="X100">
            <v>128</v>
          </cell>
          <cell r="Y100">
            <v>-136</v>
          </cell>
        </row>
        <row r="101">
          <cell r="A101" t="str">
            <v>ColasRop</v>
          </cell>
          <cell r="B101">
            <v>-235</v>
          </cell>
          <cell r="C101">
            <v>108</v>
          </cell>
          <cell r="D101">
            <v>-127</v>
          </cell>
          <cell r="E101">
            <v>293</v>
          </cell>
          <cell r="F101">
            <v>166</v>
          </cell>
          <cell r="G101">
            <v>99</v>
          </cell>
          <cell r="H101">
            <v>265</v>
          </cell>
          <cell r="I101">
            <v>-244</v>
          </cell>
          <cell r="J101">
            <v>125</v>
          </cell>
          <cell r="K101">
            <v>-119</v>
          </cell>
          <cell r="L101">
            <v>314</v>
          </cell>
          <cell r="M101">
            <v>195</v>
          </cell>
          <cell r="N101">
            <v>54</v>
          </cell>
          <cell r="O101">
            <v>249</v>
          </cell>
          <cell r="P101">
            <v>-238</v>
          </cell>
          <cell r="Q101">
            <v>123</v>
          </cell>
          <cell r="R101">
            <v>-115</v>
          </cell>
          <cell r="S101">
            <v>317</v>
          </cell>
          <cell r="T101">
            <v>202</v>
          </cell>
          <cell r="U101">
            <v>122</v>
          </cell>
          <cell r="V101">
            <v>324</v>
          </cell>
          <cell r="W101">
            <v>-268</v>
          </cell>
          <cell r="X101">
            <v>128</v>
          </cell>
          <cell r="Y101">
            <v>-140</v>
          </cell>
        </row>
        <row r="102">
          <cell r="A102" t="str">
            <v>ColasIS</v>
          </cell>
          <cell r="K102">
            <v>30</v>
          </cell>
          <cell r="L102" t="str">
            <v>non dispo</v>
          </cell>
          <cell r="M102" t="str">
            <v>non dispo</v>
          </cell>
          <cell r="N102" t="str">
            <v>non dispo</v>
          </cell>
          <cell r="O102" t="str">
            <v>non dispo</v>
          </cell>
          <cell r="P102">
            <v>57</v>
          </cell>
          <cell r="Q102" t="str">
            <v>non dispo</v>
          </cell>
          <cell r="R102">
            <v>22</v>
          </cell>
          <cell r="S102" t="str">
            <v>non dispo</v>
          </cell>
          <cell r="T102" t="str">
            <v>non dispo</v>
          </cell>
          <cell r="U102" t="str">
            <v>non dispo</v>
          </cell>
          <cell r="V102">
            <v>-108</v>
          </cell>
          <cell r="W102">
            <v>53</v>
          </cell>
          <cell r="X102">
            <v>-26</v>
          </cell>
          <cell r="Y102">
            <v>27</v>
          </cell>
        </row>
        <row r="103">
          <cell r="A103" t="str">
            <v>ColasRNME</v>
          </cell>
          <cell r="K103">
            <v>30</v>
          </cell>
          <cell r="L103" t="str">
            <v>non dispo</v>
          </cell>
          <cell r="M103" t="str">
            <v>non dispo</v>
          </cell>
          <cell r="N103" t="str">
            <v>non dispo</v>
          </cell>
          <cell r="O103" t="str">
            <v>non dispo</v>
          </cell>
          <cell r="P103">
            <v>13</v>
          </cell>
          <cell r="Q103" t="str">
            <v>non dispo</v>
          </cell>
          <cell r="R103">
            <v>31</v>
          </cell>
          <cell r="S103" t="str">
            <v>non dispo</v>
          </cell>
          <cell r="T103" t="str">
            <v>non dispo</v>
          </cell>
          <cell r="U103" t="str">
            <v>non dispo</v>
          </cell>
          <cell r="V103">
            <v>82</v>
          </cell>
          <cell r="W103">
            <v>23</v>
          </cell>
          <cell r="X103">
            <v>10</v>
          </cell>
          <cell r="Y103">
            <v>33</v>
          </cell>
        </row>
        <row r="104">
          <cell r="A104" t="str">
            <v>ColasRN100</v>
          </cell>
          <cell r="B104">
            <v>232</v>
          </cell>
          <cell r="C104">
            <v>78</v>
          </cell>
          <cell r="D104">
            <v>310</v>
          </cell>
          <cell r="E104">
            <v>202</v>
          </cell>
          <cell r="F104">
            <v>512</v>
          </cell>
          <cell r="G104">
            <v>93</v>
          </cell>
          <cell r="H104">
            <v>605</v>
          </cell>
          <cell r="I104">
            <v>-170</v>
          </cell>
          <cell r="J104">
            <v>103</v>
          </cell>
          <cell r="K104">
            <v>-67</v>
          </cell>
          <cell r="L104">
            <v>259</v>
          </cell>
          <cell r="M104">
            <v>192</v>
          </cell>
          <cell r="N104">
            <v>46</v>
          </cell>
          <cell r="O104">
            <v>238</v>
          </cell>
          <cell r="P104">
            <v>-171</v>
          </cell>
          <cell r="Q104">
            <v>102</v>
          </cell>
          <cell r="R104">
            <v>-69</v>
          </cell>
          <cell r="S104">
            <v>239</v>
          </cell>
          <cell r="T104">
            <v>170</v>
          </cell>
          <cell r="U104">
            <v>189</v>
          </cell>
          <cell r="V104">
            <v>359</v>
          </cell>
          <cell r="W104">
            <v>-195</v>
          </cell>
          <cell r="X104">
            <v>108</v>
          </cell>
          <cell r="Y104">
            <v>-87</v>
          </cell>
        </row>
        <row r="105">
          <cell r="A105" t="str">
            <v>ColasRNPG</v>
          </cell>
          <cell r="B105">
            <v>233</v>
          </cell>
          <cell r="C105">
            <v>76</v>
          </cell>
          <cell r="D105">
            <v>309</v>
          </cell>
          <cell r="E105">
            <v>202</v>
          </cell>
          <cell r="F105">
            <v>511</v>
          </cell>
          <cell r="G105">
            <v>93</v>
          </cell>
          <cell r="H105">
            <v>604</v>
          </cell>
          <cell r="I105">
            <v>-170</v>
          </cell>
          <cell r="J105">
            <v>101</v>
          </cell>
          <cell r="K105">
            <v>-69</v>
          </cell>
          <cell r="L105">
            <v>258</v>
          </cell>
          <cell r="M105">
            <v>189</v>
          </cell>
          <cell r="N105">
            <v>45</v>
          </cell>
          <cell r="O105">
            <v>234</v>
          </cell>
          <cell r="P105">
            <v>-171</v>
          </cell>
          <cell r="Q105">
            <v>100</v>
          </cell>
          <cell r="R105">
            <v>-71</v>
          </cell>
          <cell r="S105">
            <v>238</v>
          </cell>
          <cell r="T105">
            <v>167</v>
          </cell>
          <cell r="U105">
            <v>188</v>
          </cell>
          <cell r="V105">
            <v>355</v>
          </cell>
          <cell r="W105">
            <v>-195</v>
          </cell>
          <cell r="X105">
            <v>107</v>
          </cell>
          <cell r="Y105">
            <v>-88</v>
          </cell>
        </row>
        <row r="106">
          <cell r="A106" t="str">
            <v>ColasCaInt</v>
          </cell>
          <cell r="B106">
            <v>776</v>
          </cell>
          <cell r="C106">
            <v>1363</v>
          </cell>
          <cell r="D106">
            <v>2139</v>
          </cell>
          <cell r="E106">
            <v>2065</v>
          </cell>
          <cell r="F106">
            <v>4204</v>
          </cell>
          <cell r="G106">
            <v>1610</v>
          </cell>
          <cell r="H106">
            <v>5814</v>
          </cell>
          <cell r="I106">
            <v>790</v>
          </cell>
          <cell r="J106">
            <v>1601</v>
          </cell>
          <cell r="K106">
            <v>2391</v>
          </cell>
          <cell r="L106">
            <v>2064</v>
          </cell>
          <cell r="M106">
            <v>4455</v>
          </cell>
          <cell r="N106">
            <v>1461</v>
          </cell>
          <cell r="O106">
            <v>5916</v>
          </cell>
          <cell r="P106">
            <v>670</v>
          </cell>
          <cell r="Q106">
            <v>1370</v>
          </cell>
          <cell r="R106">
            <v>2040</v>
          </cell>
          <cell r="S106">
            <v>1819</v>
          </cell>
          <cell r="T106">
            <v>3859</v>
          </cell>
          <cell r="U106">
            <v>1368</v>
          </cell>
          <cell r="V106">
            <v>5227</v>
          </cell>
          <cell r="W106">
            <v>748</v>
          </cell>
          <cell r="X106">
            <v>1442</v>
          </cell>
          <cell r="Y106">
            <v>2190</v>
          </cell>
        </row>
        <row r="107">
          <cell r="A107" t="str">
            <v>ColasEndNet</v>
          </cell>
          <cell r="B107">
            <v>184</v>
          </cell>
          <cell r="C107">
            <v>-515</v>
          </cell>
          <cell r="D107">
            <v>-331</v>
          </cell>
          <cell r="E107">
            <v>188</v>
          </cell>
          <cell r="F107">
            <v>-143</v>
          </cell>
          <cell r="G107">
            <v>825</v>
          </cell>
          <cell r="H107">
            <v>682</v>
          </cell>
          <cell r="I107">
            <v>20</v>
          </cell>
          <cell r="J107">
            <v>-589</v>
          </cell>
          <cell r="K107">
            <v>-569</v>
          </cell>
          <cell r="L107">
            <v>338</v>
          </cell>
          <cell r="M107">
            <v>-231</v>
          </cell>
          <cell r="N107">
            <v>791</v>
          </cell>
          <cell r="O107">
            <v>560</v>
          </cell>
          <cell r="P107">
            <v>64</v>
          </cell>
          <cell r="Q107">
            <v>-380</v>
          </cell>
          <cell r="R107">
            <v>-316</v>
          </cell>
          <cell r="S107">
            <v>299</v>
          </cell>
          <cell r="T107">
            <v>-17</v>
          </cell>
          <cell r="U107">
            <v>534</v>
          </cell>
          <cell r="V107">
            <v>517</v>
          </cell>
          <cell r="W107">
            <v>-171</v>
          </cell>
          <cell r="X107">
            <v>-570</v>
          </cell>
          <cell r="Y107">
            <v>-570</v>
          </cell>
        </row>
        <row r="108">
          <cell r="A108" t="str">
            <v>ColasVarBfr</v>
          </cell>
          <cell r="B108">
            <v>-347</v>
          </cell>
          <cell r="C108">
            <v>-316</v>
          </cell>
          <cell r="D108">
            <v>-663</v>
          </cell>
          <cell r="E108">
            <v>-43</v>
          </cell>
          <cell r="F108">
            <v>-706</v>
          </cell>
          <cell r="G108">
            <v>777</v>
          </cell>
          <cell r="H108">
            <v>71</v>
          </cell>
          <cell r="I108">
            <v>-330</v>
          </cell>
          <cell r="J108">
            <v>-242</v>
          </cell>
          <cell r="K108">
            <v>-572</v>
          </cell>
          <cell r="L108">
            <v>-36</v>
          </cell>
          <cell r="M108">
            <v>-608</v>
          </cell>
          <cell r="N108">
            <v>736</v>
          </cell>
          <cell r="O108">
            <v>128</v>
          </cell>
          <cell r="P108">
            <v>-230</v>
          </cell>
          <cell r="Q108">
            <v>-311</v>
          </cell>
          <cell r="R108">
            <v>-541</v>
          </cell>
          <cell r="S108">
            <v>-47</v>
          </cell>
          <cell r="T108">
            <v>-588</v>
          </cell>
          <cell r="U108">
            <v>654</v>
          </cell>
          <cell r="V108">
            <v>66</v>
          </cell>
          <cell r="W108">
            <v>-363</v>
          </cell>
          <cell r="X108">
            <v>-335</v>
          </cell>
          <cell r="Y108">
            <v>-698</v>
          </cell>
        </row>
        <row r="109">
          <cell r="A109" t="str">
            <v>ColasImpVers</v>
          </cell>
          <cell r="K109">
            <v>-45</v>
          </cell>
          <cell r="L109" t="str">
            <v>non dispo</v>
          </cell>
          <cell r="M109" t="str">
            <v>non dispo</v>
          </cell>
          <cell r="N109" t="str">
            <v>non dispo</v>
          </cell>
          <cell r="O109" t="str">
            <v>non dispo</v>
          </cell>
          <cell r="P109">
            <v>-35</v>
          </cell>
          <cell r="Q109">
            <v>-32</v>
          </cell>
          <cell r="R109">
            <v>-67</v>
          </cell>
          <cell r="S109" t="str">
            <v>non dispo</v>
          </cell>
          <cell r="T109" t="str">
            <v>non dispo</v>
          </cell>
          <cell r="U109" t="str">
            <v>non dispo</v>
          </cell>
          <cell r="V109">
            <v>-148</v>
          </cell>
          <cell r="W109">
            <v>-40</v>
          </cell>
          <cell r="X109">
            <v>-27</v>
          </cell>
          <cell r="Y109">
            <v>-67</v>
          </cell>
        </row>
        <row r="110">
          <cell r="A110" t="str">
            <v>ColasCaf</v>
          </cell>
          <cell r="B110">
            <v>-167</v>
          </cell>
          <cell r="C110">
            <v>207</v>
          </cell>
          <cell r="D110">
            <v>40</v>
          </cell>
          <cell r="E110">
            <v>419</v>
          </cell>
          <cell r="F110">
            <v>459</v>
          </cell>
          <cell r="G110">
            <v>234</v>
          </cell>
          <cell r="H110">
            <v>693</v>
          </cell>
          <cell r="I110">
            <v>-193</v>
          </cell>
          <cell r="J110">
            <v>231</v>
          </cell>
          <cell r="K110">
            <v>38</v>
          </cell>
          <cell r="L110">
            <v>433</v>
          </cell>
          <cell r="M110">
            <v>471</v>
          </cell>
          <cell r="N110">
            <v>199</v>
          </cell>
          <cell r="O110">
            <v>670</v>
          </cell>
          <cell r="P110">
            <v>-177</v>
          </cell>
          <cell r="Q110">
            <v>238</v>
          </cell>
          <cell r="R110">
            <v>61</v>
          </cell>
          <cell r="S110">
            <v>428</v>
          </cell>
          <cell r="T110">
            <v>489</v>
          </cell>
          <cell r="U110">
            <v>210</v>
          </cell>
          <cell r="V110">
            <v>699</v>
          </cell>
          <cell r="W110">
            <v>-203</v>
          </cell>
          <cell r="X110">
            <v>248</v>
          </cell>
          <cell r="Y110">
            <v>45</v>
          </cell>
        </row>
        <row r="111">
          <cell r="A111" t="str">
            <v>ColasInvExplNet</v>
          </cell>
          <cell r="B111" t="str">
            <v>info non dispo</v>
          </cell>
          <cell r="C111" t="str">
            <v>info non dispo</v>
          </cell>
          <cell r="D111" t="str">
            <v>info non dispo</v>
          </cell>
          <cell r="E111" t="str">
            <v>info non dispo</v>
          </cell>
          <cell r="F111">
            <v>-249</v>
          </cell>
          <cell r="G111">
            <v>-207</v>
          </cell>
          <cell r="H111">
            <v>-456</v>
          </cell>
          <cell r="I111">
            <v>-38</v>
          </cell>
          <cell r="J111">
            <v>-46</v>
          </cell>
          <cell r="K111">
            <v>-84</v>
          </cell>
          <cell r="L111">
            <v>-57</v>
          </cell>
          <cell r="M111">
            <v>-141</v>
          </cell>
          <cell r="N111">
            <v>-170</v>
          </cell>
          <cell r="O111">
            <v>-311</v>
          </cell>
          <cell r="P111">
            <v>-41</v>
          </cell>
          <cell r="Q111">
            <v>-87</v>
          </cell>
          <cell r="R111">
            <v>-128</v>
          </cell>
          <cell r="S111">
            <v>-48</v>
          </cell>
          <cell r="T111">
            <v>-176</v>
          </cell>
          <cell r="U111">
            <v>-208</v>
          </cell>
          <cell r="V111">
            <v>-384</v>
          </cell>
          <cell r="W111">
            <v>-48</v>
          </cell>
          <cell r="X111">
            <v>-90</v>
          </cell>
          <cell r="Y111">
            <v>-138</v>
          </cell>
        </row>
        <row r="112">
          <cell r="A112" t="str">
            <v>ColasCFL</v>
          </cell>
          <cell r="B112">
            <v>-136</v>
          </cell>
          <cell r="C112">
            <v>69</v>
          </cell>
          <cell r="D112">
            <v>-67</v>
          </cell>
          <cell r="F112">
            <v>148</v>
          </cell>
          <cell r="G112">
            <v>6</v>
          </cell>
          <cell r="H112">
            <v>154</v>
          </cell>
          <cell r="I112">
            <v>-170</v>
          </cell>
          <cell r="J112">
            <v>144</v>
          </cell>
          <cell r="K112">
            <v>-26</v>
          </cell>
          <cell r="L112">
            <v>285</v>
          </cell>
          <cell r="M112">
            <v>259</v>
          </cell>
          <cell r="N112">
            <v>13</v>
          </cell>
          <cell r="O112">
            <v>272</v>
          </cell>
          <cell r="P112">
            <v>-164</v>
          </cell>
          <cell r="Q112">
            <v>112</v>
          </cell>
          <cell r="R112">
            <v>-52</v>
          </cell>
          <cell r="S112">
            <v>289</v>
          </cell>
          <cell r="T112">
            <v>237</v>
          </cell>
          <cell r="U112">
            <v>-43</v>
          </cell>
          <cell r="V112">
            <v>194</v>
          </cell>
          <cell r="W112">
            <v>-201</v>
          </cell>
          <cell r="X112">
            <v>127</v>
          </cell>
          <cell r="Y112">
            <v>-74</v>
          </cell>
        </row>
        <row r="113">
          <cell r="A113" t="str">
            <v>ColasCAFnette</v>
          </cell>
          <cell r="B113" t="str">
            <v>info non dispo</v>
          </cell>
          <cell r="C113" t="str">
            <v>info non dispo</v>
          </cell>
          <cell r="D113" t="str">
            <v>info non dispo</v>
          </cell>
          <cell r="E113" t="str">
            <v>info non dispo</v>
          </cell>
          <cell r="F113">
            <v>397</v>
          </cell>
          <cell r="G113">
            <v>213</v>
          </cell>
          <cell r="H113">
            <v>610</v>
          </cell>
          <cell r="I113">
            <v>-132</v>
          </cell>
          <cell r="J113">
            <v>190</v>
          </cell>
          <cell r="K113">
            <v>58</v>
          </cell>
          <cell r="L113">
            <v>342</v>
          </cell>
          <cell r="M113">
            <v>400</v>
          </cell>
          <cell r="N113">
            <v>183</v>
          </cell>
          <cell r="O113">
            <v>583</v>
          </cell>
          <cell r="P113">
            <v>-123</v>
          </cell>
          <cell r="Q113">
            <v>199</v>
          </cell>
          <cell r="R113">
            <v>76</v>
          </cell>
          <cell r="S113">
            <v>337</v>
          </cell>
          <cell r="T113">
            <v>413</v>
          </cell>
          <cell r="U113">
            <v>165</v>
          </cell>
          <cell r="V113">
            <v>578</v>
          </cell>
          <cell r="W113">
            <v>-153</v>
          </cell>
          <cell r="X113">
            <v>217</v>
          </cell>
          <cell r="Y113">
            <v>64</v>
          </cell>
        </row>
        <row r="114">
          <cell r="A114" t="str">
            <v>ColasEBITDA</v>
          </cell>
          <cell r="B114" t="str">
            <v>info non dispo</v>
          </cell>
          <cell r="C114" t="str">
            <v>info non dispo</v>
          </cell>
          <cell r="D114" t="str">
            <v>info non dispo</v>
          </cell>
          <cell r="E114" t="str">
            <v>info non dispo</v>
          </cell>
          <cell r="F114">
            <v>439</v>
          </cell>
          <cell r="G114">
            <v>331</v>
          </cell>
          <cell r="H114">
            <v>770</v>
          </cell>
          <cell r="I114">
            <v>-173</v>
          </cell>
          <cell r="J114">
            <v>222</v>
          </cell>
          <cell r="K114">
            <v>49</v>
          </cell>
          <cell r="L114">
            <v>432</v>
          </cell>
          <cell r="M114">
            <v>481</v>
          </cell>
          <cell r="N114">
            <v>363</v>
          </cell>
          <cell r="O114">
            <v>844</v>
          </cell>
          <cell r="P114">
            <v>-187</v>
          </cell>
          <cell r="Q114">
            <v>226</v>
          </cell>
          <cell r="R114">
            <v>39</v>
          </cell>
          <cell r="S114">
            <v>449</v>
          </cell>
          <cell r="T114">
            <v>488</v>
          </cell>
          <cell r="U114">
            <v>313</v>
          </cell>
          <cell r="V114">
            <v>801</v>
          </cell>
          <cell r="W114">
            <v>-212</v>
          </cell>
          <cell r="X114">
            <v>211</v>
          </cell>
          <cell r="Y114">
            <v>-1</v>
          </cell>
        </row>
        <row r="115">
          <cell r="A115" t="str">
            <v>TF1Ca</v>
          </cell>
          <cell r="B115">
            <v>556</v>
          </cell>
          <cell r="C115">
            <v>619</v>
          </cell>
          <cell r="D115">
            <v>1175</v>
          </cell>
          <cell r="E115">
            <v>438</v>
          </cell>
          <cell r="F115">
            <v>1613</v>
          </cell>
          <cell r="G115">
            <v>630</v>
          </cell>
          <cell r="H115">
            <v>2243</v>
          </cell>
          <cell r="I115">
            <v>475</v>
          </cell>
          <cell r="J115">
            <v>506</v>
          </cell>
          <cell r="K115">
            <v>981</v>
          </cell>
          <cell r="L115">
            <v>419</v>
          </cell>
          <cell r="M115">
            <v>1400</v>
          </cell>
          <cell r="N115">
            <v>604</v>
          </cell>
          <cell r="O115">
            <v>2004</v>
          </cell>
          <cell r="P115">
            <v>482</v>
          </cell>
          <cell r="Q115">
            <v>543</v>
          </cell>
          <cell r="R115">
            <v>1025</v>
          </cell>
          <cell r="S115">
            <v>402</v>
          </cell>
          <cell r="T115">
            <v>1427</v>
          </cell>
          <cell r="U115">
            <v>636</v>
          </cell>
          <cell r="V115">
            <v>2063</v>
          </cell>
          <cell r="W115">
            <v>499</v>
          </cell>
          <cell r="X115">
            <v>538</v>
          </cell>
          <cell r="Y115">
            <v>1037</v>
          </cell>
        </row>
        <row r="116">
          <cell r="A116" t="str">
            <v>TF1ROpCrt</v>
          </cell>
          <cell r="B116">
            <v>19</v>
          </cell>
          <cell r="C116">
            <v>28</v>
          </cell>
          <cell r="D116">
            <v>47</v>
          </cell>
          <cell r="E116">
            <v>10</v>
          </cell>
          <cell r="F116">
            <v>57</v>
          </cell>
          <cell r="G116">
            <v>86</v>
          </cell>
          <cell r="H116">
            <v>143</v>
          </cell>
          <cell r="I116">
            <v>28</v>
          </cell>
          <cell r="J116">
            <v>69</v>
          </cell>
          <cell r="K116">
            <v>97</v>
          </cell>
          <cell r="L116">
            <v>10</v>
          </cell>
          <cell r="M116">
            <v>107</v>
          </cell>
          <cell r="N116">
            <v>51</v>
          </cell>
          <cell r="O116">
            <v>158</v>
          </cell>
          <cell r="P116">
            <v>15</v>
          </cell>
          <cell r="Q116">
            <v>43</v>
          </cell>
          <cell r="R116">
            <v>58</v>
          </cell>
          <cell r="S116">
            <v>-11</v>
          </cell>
          <cell r="T116">
            <v>47</v>
          </cell>
          <cell r="U116">
            <v>82</v>
          </cell>
          <cell r="V116">
            <v>129</v>
          </cell>
          <cell r="W116">
            <v>36</v>
          </cell>
          <cell r="X116">
            <v>72</v>
          </cell>
          <cell r="Y116">
            <v>108</v>
          </cell>
        </row>
        <row r="117">
          <cell r="A117" t="str">
            <v>TF1Rop</v>
          </cell>
          <cell r="B117">
            <v>19</v>
          </cell>
          <cell r="C117">
            <v>351</v>
          </cell>
          <cell r="D117">
            <v>370</v>
          </cell>
          <cell r="E117">
            <v>16</v>
          </cell>
          <cell r="F117">
            <v>386</v>
          </cell>
          <cell r="G117">
            <v>85</v>
          </cell>
          <cell r="H117">
            <v>471</v>
          </cell>
          <cell r="I117">
            <v>28</v>
          </cell>
          <cell r="J117">
            <v>57</v>
          </cell>
          <cell r="K117">
            <v>85</v>
          </cell>
          <cell r="L117">
            <v>7</v>
          </cell>
          <cell r="M117">
            <v>92</v>
          </cell>
          <cell r="N117">
            <v>49</v>
          </cell>
          <cell r="O117">
            <v>141</v>
          </cell>
          <cell r="P117">
            <v>-19</v>
          </cell>
          <cell r="Q117">
            <v>22</v>
          </cell>
          <cell r="R117">
            <v>3</v>
          </cell>
          <cell r="S117">
            <v>-25</v>
          </cell>
          <cell r="T117">
            <v>-22</v>
          </cell>
          <cell r="U117">
            <v>67</v>
          </cell>
          <cell r="V117">
            <v>45</v>
          </cell>
          <cell r="W117">
            <v>30</v>
          </cell>
          <cell r="X117">
            <v>66</v>
          </cell>
          <cell r="Y117">
            <v>96</v>
          </cell>
        </row>
        <row r="118">
          <cell r="A118" t="str">
            <v>TF1RNME</v>
          </cell>
          <cell r="B118" t="str">
            <v>non dispo</v>
          </cell>
          <cell r="C118" t="str">
            <v>non dispo</v>
          </cell>
          <cell r="D118" t="str">
            <v>non dispo</v>
          </cell>
          <cell r="E118" t="str">
            <v>non dispo</v>
          </cell>
          <cell r="F118" t="str">
            <v>non dispo</v>
          </cell>
          <cell r="G118" t="str">
            <v>non dispo</v>
          </cell>
          <cell r="H118" t="str">
            <v>non dispo</v>
          </cell>
          <cell r="I118" t="str">
            <v>non dispo</v>
          </cell>
          <cell r="J118" t="str">
            <v>non dispo</v>
          </cell>
          <cell r="K118">
            <v>1</v>
          </cell>
          <cell r="L118" t="str">
            <v>non dispo</v>
          </cell>
          <cell r="M118" t="str">
            <v>non dispo</v>
          </cell>
          <cell r="N118" t="str">
            <v>non dispo</v>
          </cell>
          <cell r="O118" t="str">
            <v>non dispo</v>
          </cell>
          <cell r="P118">
            <v>-2</v>
          </cell>
          <cell r="Q118" t="str">
            <v>non dispo</v>
          </cell>
          <cell r="R118">
            <v>0</v>
          </cell>
          <cell r="S118" t="str">
            <v>non dispo</v>
          </cell>
          <cell r="T118" t="str">
            <v>non dispo</v>
          </cell>
          <cell r="U118" t="str">
            <v>non dispo</v>
          </cell>
          <cell r="V118">
            <v>10</v>
          </cell>
          <cell r="W118">
            <v>7</v>
          </cell>
          <cell r="X118">
            <v>0</v>
          </cell>
          <cell r="Y118">
            <v>7</v>
          </cell>
        </row>
        <row r="119">
          <cell r="A119" t="str">
            <v>TF1IS</v>
          </cell>
          <cell r="B119" t="str">
            <v>non dispo</v>
          </cell>
          <cell r="C119" t="str">
            <v>non dispo</v>
          </cell>
          <cell r="D119" t="str">
            <v>non dispo</v>
          </cell>
          <cell r="E119" t="str">
            <v>non dispo</v>
          </cell>
          <cell r="F119" t="str">
            <v>non dispo</v>
          </cell>
          <cell r="G119" t="str">
            <v>non dispo</v>
          </cell>
          <cell r="H119" t="str">
            <v>non dispo</v>
          </cell>
          <cell r="I119" t="str">
            <v>non dispo</v>
          </cell>
          <cell r="J119" t="str">
            <v>non dispo</v>
          </cell>
          <cell r="K119">
            <v>-23</v>
          </cell>
          <cell r="L119" t="str">
            <v>non dispo</v>
          </cell>
          <cell r="M119" t="str">
            <v>non dispo</v>
          </cell>
          <cell r="N119" t="str">
            <v>non dispo</v>
          </cell>
          <cell r="O119" t="str">
            <v>non dispo</v>
          </cell>
          <cell r="P119">
            <v>9</v>
          </cell>
          <cell r="Q119" t="str">
            <v>non dispo</v>
          </cell>
          <cell r="R119">
            <v>0</v>
          </cell>
          <cell r="S119" t="str">
            <v>non dispo</v>
          </cell>
          <cell r="T119" t="str">
            <v>non dispo</v>
          </cell>
          <cell r="U119" t="str">
            <v>non dispo</v>
          </cell>
          <cell r="V119">
            <v>-6</v>
          </cell>
          <cell r="W119">
            <v>-9</v>
          </cell>
          <cell r="X119">
            <v>-24</v>
          </cell>
          <cell r="Y119">
            <v>-33</v>
          </cell>
        </row>
        <row r="120">
          <cell r="A120" t="str">
            <v>TF1RN100</v>
          </cell>
          <cell r="B120">
            <v>13</v>
          </cell>
          <cell r="C120">
            <v>312</v>
          </cell>
          <cell r="D120">
            <v>325</v>
          </cell>
          <cell r="E120">
            <v>22</v>
          </cell>
          <cell r="F120">
            <v>347</v>
          </cell>
          <cell r="G120">
            <v>72</v>
          </cell>
          <cell r="H120">
            <v>419</v>
          </cell>
          <cell r="I120">
            <v>34</v>
          </cell>
          <cell r="J120">
            <v>30</v>
          </cell>
          <cell r="K120">
            <v>64</v>
          </cell>
          <cell r="L120">
            <v>3</v>
          </cell>
          <cell r="M120">
            <v>67</v>
          </cell>
          <cell r="N120">
            <v>36</v>
          </cell>
          <cell r="O120">
            <v>103</v>
          </cell>
          <cell r="P120">
            <v>-12</v>
          </cell>
          <cell r="Q120">
            <v>13</v>
          </cell>
          <cell r="R120">
            <v>1</v>
          </cell>
          <cell r="S120">
            <v>-13</v>
          </cell>
          <cell r="T120">
            <v>-12</v>
          </cell>
          <cell r="U120">
            <v>56</v>
          </cell>
          <cell r="V120">
            <v>44</v>
          </cell>
          <cell r="W120">
            <v>28</v>
          </cell>
          <cell r="X120">
            <v>47</v>
          </cell>
          <cell r="Y120">
            <v>75</v>
          </cell>
        </row>
        <row r="121">
          <cell r="A121" t="str">
            <v>TF1RNPG</v>
          </cell>
          <cell r="B121">
            <v>12</v>
          </cell>
          <cell r="C121">
            <v>309</v>
          </cell>
          <cell r="D121">
            <v>321</v>
          </cell>
          <cell r="E121">
            <v>21</v>
          </cell>
          <cell r="F121">
            <v>342</v>
          </cell>
          <cell r="G121">
            <v>71</v>
          </cell>
          <cell r="H121">
            <v>413</v>
          </cell>
          <cell r="I121">
            <v>33</v>
          </cell>
          <cell r="J121">
            <v>28</v>
          </cell>
          <cell r="K121">
            <v>61</v>
          </cell>
          <cell r="L121">
            <v>4</v>
          </cell>
          <cell r="M121">
            <v>65</v>
          </cell>
          <cell r="N121">
            <v>35</v>
          </cell>
          <cell r="O121">
            <v>100</v>
          </cell>
          <cell r="P121">
            <v>-13</v>
          </cell>
          <cell r="Q121">
            <v>12</v>
          </cell>
          <cell r="R121">
            <v>-1</v>
          </cell>
          <cell r="S121">
            <v>-13</v>
          </cell>
          <cell r="T121">
            <v>-14</v>
          </cell>
          <cell r="U121">
            <v>56</v>
          </cell>
          <cell r="V121">
            <v>42</v>
          </cell>
          <cell r="W121">
            <v>28</v>
          </cell>
          <cell r="X121">
            <v>47</v>
          </cell>
          <cell r="Y121">
            <v>75</v>
          </cell>
        </row>
        <row r="122">
          <cell r="A122" t="str">
            <v>TF1CaInt</v>
          </cell>
          <cell r="B122">
            <v>95</v>
          </cell>
          <cell r="C122">
            <v>75</v>
          </cell>
          <cell r="D122">
            <v>170</v>
          </cell>
          <cell r="E122">
            <v>10</v>
          </cell>
          <cell r="F122">
            <v>180</v>
          </cell>
          <cell r="G122">
            <v>31</v>
          </cell>
          <cell r="H122">
            <v>211</v>
          </cell>
          <cell r="I122">
            <v>17</v>
          </cell>
          <cell r="J122">
            <v>12</v>
          </cell>
          <cell r="K122">
            <v>29</v>
          </cell>
          <cell r="L122">
            <v>16</v>
          </cell>
          <cell r="M122">
            <v>45</v>
          </cell>
          <cell r="N122">
            <v>15</v>
          </cell>
          <cell r="O122">
            <v>60</v>
          </cell>
          <cell r="P122">
            <v>7</v>
          </cell>
          <cell r="Q122">
            <v>18</v>
          </cell>
          <cell r="R122">
            <v>25</v>
          </cell>
          <cell r="S122">
            <v>13</v>
          </cell>
          <cell r="T122">
            <v>38</v>
          </cell>
          <cell r="U122">
            <v>25</v>
          </cell>
          <cell r="V122">
            <v>63</v>
          </cell>
          <cell r="W122">
            <v>25</v>
          </cell>
          <cell r="X122">
            <v>8</v>
          </cell>
          <cell r="Y122">
            <v>33</v>
          </cell>
        </row>
        <row r="123">
          <cell r="A123" t="str">
            <v>TF1EndNet</v>
          </cell>
          <cell r="B123">
            <v>254</v>
          </cell>
          <cell r="C123">
            <v>171</v>
          </cell>
          <cell r="D123">
            <v>425</v>
          </cell>
          <cell r="E123">
            <v>11</v>
          </cell>
          <cell r="F123">
            <v>436</v>
          </cell>
          <cell r="G123">
            <v>61</v>
          </cell>
          <cell r="H123">
            <v>497</v>
          </cell>
          <cell r="I123">
            <v>572</v>
          </cell>
          <cell r="J123">
            <v>-264</v>
          </cell>
          <cell r="K123">
            <v>308</v>
          </cell>
          <cell r="L123">
            <v>-73</v>
          </cell>
          <cell r="M123">
            <v>235</v>
          </cell>
          <cell r="N123">
            <v>466</v>
          </cell>
          <cell r="O123">
            <v>701</v>
          </cell>
          <cell r="P123">
            <v>341</v>
          </cell>
          <cell r="Q123">
            <v>-208</v>
          </cell>
          <cell r="R123">
            <v>133</v>
          </cell>
          <cell r="S123">
            <v>15.099999999999994</v>
          </cell>
          <cell r="T123">
            <v>148.1</v>
          </cell>
          <cell r="U123">
            <v>38.900000000000006</v>
          </cell>
          <cell r="V123">
            <v>187</v>
          </cell>
          <cell r="W123">
            <v>215</v>
          </cell>
          <cell r="X123">
            <v>248</v>
          </cell>
          <cell r="Y123">
            <v>248</v>
          </cell>
        </row>
        <row r="124">
          <cell r="A124" t="str">
            <v>TF1VarBfr</v>
          </cell>
          <cell r="B124">
            <v>9</v>
          </cell>
          <cell r="C124">
            <v>-20</v>
          </cell>
          <cell r="D124">
            <v>-11</v>
          </cell>
          <cell r="E124">
            <v>13</v>
          </cell>
          <cell r="F124">
            <v>2</v>
          </cell>
          <cell r="G124">
            <v>-9</v>
          </cell>
          <cell r="H124">
            <v>-7</v>
          </cell>
          <cell r="I124">
            <v>84</v>
          </cell>
          <cell r="J124">
            <v>-21</v>
          </cell>
          <cell r="K124">
            <v>63</v>
          </cell>
          <cell r="L124">
            <v>-26</v>
          </cell>
          <cell r="M124">
            <v>37</v>
          </cell>
          <cell r="N124">
            <v>-29</v>
          </cell>
          <cell r="O124">
            <v>8</v>
          </cell>
          <cell r="P124">
            <v>-10</v>
          </cell>
          <cell r="Q124">
            <v>-28</v>
          </cell>
          <cell r="R124">
            <v>-38</v>
          </cell>
          <cell r="S124">
            <v>68.5</v>
          </cell>
          <cell r="T124">
            <v>30.5</v>
          </cell>
          <cell r="U124">
            <v>-15.5</v>
          </cell>
          <cell r="V124">
            <v>15</v>
          </cell>
          <cell r="W124">
            <v>-29</v>
          </cell>
          <cell r="X124">
            <v>3</v>
          </cell>
          <cell r="Y124">
            <v>-26</v>
          </cell>
        </row>
        <row r="125">
          <cell r="A125" t="str">
            <v>TF1Caf</v>
          </cell>
          <cell r="B125">
            <v>37</v>
          </cell>
          <cell r="C125">
            <v>41</v>
          </cell>
          <cell r="D125">
            <v>78</v>
          </cell>
          <cell r="E125">
            <v>19</v>
          </cell>
          <cell r="F125">
            <v>97</v>
          </cell>
          <cell r="G125">
            <v>57</v>
          </cell>
          <cell r="H125">
            <v>154</v>
          </cell>
          <cell r="I125">
            <v>0</v>
          </cell>
          <cell r="J125">
            <v>87</v>
          </cell>
          <cell r="K125">
            <v>87</v>
          </cell>
          <cell r="L125">
            <v>17</v>
          </cell>
          <cell r="M125">
            <v>104</v>
          </cell>
          <cell r="N125">
            <v>60</v>
          </cell>
          <cell r="O125">
            <v>164</v>
          </cell>
          <cell r="P125">
            <v>30</v>
          </cell>
          <cell r="Q125">
            <v>91</v>
          </cell>
          <cell r="R125">
            <v>121</v>
          </cell>
          <cell r="S125">
            <v>14</v>
          </cell>
          <cell r="T125">
            <v>135</v>
          </cell>
          <cell r="U125">
            <v>132</v>
          </cell>
          <cell r="V125">
            <v>267</v>
          </cell>
          <cell r="W125">
            <v>82</v>
          </cell>
          <cell r="X125">
            <v>101</v>
          </cell>
          <cell r="Y125">
            <v>183</v>
          </cell>
        </row>
        <row r="126">
          <cell r="A126" t="str">
            <v>TF1ImpVers</v>
          </cell>
          <cell r="B126" t="str">
            <v>non dispo</v>
          </cell>
          <cell r="C126" t="str">
            <v>non dispo</v>
          </cell>
          <cell r="D126" t="str">
            <v>non dispo</v>
          </cell>
          <cell r="E126" t="str">
            <v>non dispo</v>
          </cell>
          <cell r="F126" t="str">
            <v>non dispo</v>
          </cell>
          <cell r="G126" t="str">
            <v>non dispo</v>
          </cell>
          <cell r="H126" t="str">
            <v>non dispo</v>
          </cell>
          <cell r="I126" t="str">
            <v>non dispo</v>
          </cell>
          <cell r="J126" t="str">
            <v>non dispo</v>
          </cell>
          <cell r="K126">
            <v>-13</v>
          </cell>
          <cell r="L126" t="str">
            <v>non dispo</v>
          </cell>
          <cell r="M126" t="str">
            <v>non dispo</v>
          </cell>
          <cell r="N126" t="str">
            <v>non dispo</v>
          </cell>
          <cell r="O126" t="str">
            <v>non dispo</v>
          </cell>
          <cell r="P126">
            <v>-10</v>
          </cell>
          <cell r="Q126" t="str">
            <v>non dispo</v>
          </cell>
          <cell r="R126">
            <v>-44</v>
          </cell>
          <cell r="S126" t="str">
            <v>non dispo</v>
          </cell>
          <cell r="T126" t="str">
            <v>non dispo</v>
          </cell>
          <cell r="U126" t="str">
            <v>non dispo</v>
          </cell>
          <cell r="V126">
            <v>-53</v>
          </cell>
          <cell r="W126">
            <v>-1</v>
          </cell>
          <cell r="X126">
            <v>22</v>
          </cell>
          <cell r="Y126">
            <v>21</v>
          </cell>
        </row>
        <row r="127">
          <cell r="A127" t="str">
            <v>TF1InvExplNet</v>
          </cell>
          <cell r="B127" t="str">
            <v>non dispo</v>
          </cell>
          <cell r="C127" t="str">
            <v>non dispo</v>
          </cell>
          <cell r="D127" t="str">
            <v>non dispo</v>
          </cell>
          <cell r="E127" t="str">
            <v>non dispo</v>
          </cell>
          <cell r="F127">
            <v>-23</v>
          </cell>
          <cell r="G127">
            <v>-12</v>
          </cell>
          <cell r="H127">
            <v>-35</v>
          </cell>
          <cell r="I127">
            <v>-5</v>
          </cell>
          <cell r="J127">
            <v>-10</v>
          </cell>
          <cell r="K127">
            <v>-15</v>
          </cell>
          <cell r="L127">
            <v>-14</v>
          </cell>
          <cell r="M127">
            <v>-29</v>
          </cell>
          <cell r="N127">
            <v>-29</v>
          </cell>
          <cell r="O127">
            <v>-58</v>
          </cell>
          <cell r="P127">
            <v>-49</v>
          </cell>
          <cell r="Q127">
            <v>-47</v>
          </cell>
          <cell r="R127">
            <v>-96</v>
          </cell>
          <cell r="S127">
            <v>-51</v>
          </cell>
          <cell r="T127">
            <v>-147</v>
          </cell>
          <cell r="U127">
            <v>-62</v>
          </cell>
          <cell r="V127">
            <v>-209</v>
          </cell>
          <cell r="W127">
            <v>-52</v>
          </cell>
          <cell r="X127">
            <v>-39</v>
          </cell>
          <cell r="Y127">
            <v>-91</v>
          </cell>
        </row>
        <row r="128">
          <cell r="A128" t="str">
            <v>TF1CFL</v>
          </cell>
          <cell r="B128">
            <v>23</v>
          </cell>
          <cell r="C128">
            <v>-9</v>
          </cell>
          <cell r="D128">
            <v>14</v>
          </cell>
          <cell r="E128">
            <v>11</v>
          </cell>
          <cell r="F128">
            <v>25</v>
          </cell>
          <cell r="G128">
            <v>27</v>
          </cell>
          <cell r="H128">
            <v>52</v>
          </cell>
          <cell r="I128">
            <v>0</v>
          </cell>
          <cell r="J128">
            <v>50</v>
          </cell>
          <cell r="K128">
            <v>50</v>
          </cell>
          <cell r="L128">
            <v>0</v>
          </cell>
          <cell r="M128">
            <v>50</v>
          </cell>
          <cell r="N128">
            <v>15</v>
          </cell>
          <cell r="O128">
            <v>65</v>
          </cell>
          <cell r="P128">
            <v>-10</v>
          </cell>
          <cell r="Q128">
            <v>34</v>
          </cell>
          <cell r="R128">
            <v>24</v>
          </cell>
          <cell r="S128">
            <v>-29</v>
          </cell>
          <cell r="T128">
            <v>-5</v>
          </cell>
          <cell r="U128">
            <v>56</v>
          </cell>
          <cell r="V128">
            <v>51</v>
          </cell>
          <cell r="W128">
            <v>20</v>
          </cell>
          <cell r="X128">
            <v>38</v>
          </cell>
          <cell r="Y128">
            <v>58</v>
          </cell>
        </row>
        <row r="129">
          <cell r="A129" t="str">
            <v>TF1CAFnette</v>
          </cell>
          <cell r="B129" t="str">
            <v>info non dispo</v>
          </cell>
          <cell r="C129" t="str">
            <v>info non dispo</v>
          </cell>
          <cell r="D129" t="str">
            <v>info non dispo</v>
          </cell>
          <cell r="E129" t="str">
            <v>info non dispo</v>
          </cell>
          <cell r="F129">
            <v>48</v>
          </cell>
          <cell r="G129">
            <v>39</v>
          </cell>
          <cell r="H129">
            <v>87</v>
          </cell>
          <cell r="I129">
            <v>5</v>
          </cell>
          <cell r="J129">
            <v>60</v>
          </cell>
          <cell r="K129">
            <v>65</v>
          </cell>
          <cell r="L129">
            <v>14</v>
          </cell>
          <cell r="M129">
            <v>79</v>
          </cell>
          <cell r="N129">
            <v>44</v>
          </cell>
          <cell r="O129">
            <v>123</v>
          </cell>
          <cell r="P129">
            <v>39</v>
          </cell>
          <cell r="Q129">
            <v>81</v>
          </cell>
          <cell r="R129">
            <v>120</v>
          </cell>
          <cell r="S129">
            <v>22</v>
          </cell>
          <cell r="T129">
            <v>142</v>
          </cell>
          <cell r="U129">
            <v>118</v>
          </cell>
          <cell r="V129">
            <v>260</v>
          </cell>
          <cell r="W129">
            <v>72</v>
          </cell>
          <cell r="X129">
            <v>77</v>
          </cell>
          <cell r="Y129">
            <v>149</v>
          </cell>
        </row>
        <row r="130">
          <cell r="A130" t="str">
            <v>TF1EBITDA</v>
          </cell>
          <cell r="B130" t="str">
            <v>info non dispo</v>
          </cell>
          <cell r="C130" t="str">
            <v>info non dispo</v>
          </cell>
          <cell r="D130" t="str">
            <v>info non dispo</v>
          </cell>
          <cell r="E130" t="str">
            <v>info non dispo</v>
          </cell>
          <cell r="F130">
            <v>57</v>
          </cell>
          <cell r="G130">
            <v>121</v>
          </cell>
          <cell r="H130">
            <v>178</v>
          </cell>
          <cell r="I130">
            <v>26</v>
          </cell>
          <cell r="J130">
            <v>76</v>
          </cell>
          <cell r="K130">
            <v>102</v>
          </cell>
          <cell r="L130">
            <v>15</v>
          </cell>
          <cell r="M130">
            <v>117</v>
          </cell>
          <cell r="N130">
            <v>78</v>
          </cell>
          <cell r="O130">
            <v>195</v>
          </cell>
          <cell r="P130">
            <v>54</v>
          </cell>
          <cell r="Q130">
            <v>108</v>
          </cell>
          <cell r="R130">
            <v>162</v>
          </cell>
          <cell r="S130">
            <v>31</v>
          </cell>
          <cell r="T130">
            <v>193</v>
          </cell>
          <cell r="U130">
            <v>171</v>
          </cell>
          <cell r="V130">
            <v>364</v>
          </cell>
          <cell r="W130">
            <v>74</v>
          </cell>
          <cell r="X130">
            <v>113</v>
          </cell>
          <cell r="Y130">
            <v>187</v>
          </cell>
        </row>
        <row r="131">
          <cell r="A131" t="str">
            <v>TF1CaPub</v>
          </cell>
          <cell r="B131" t="str">
            <v>info non dispo</v>
          </cell>
          <cell r="C131" t="str">
            <v>info non dispo</v>
          </cell>
          <cell r="D131" t="str">
            <v>info non dispo</v>
          </cell>
          <cell r="E131" t="str">
            <v>info non dispo</v>
          </cell>
          <cell r="F131">
            <v>1123</v>
          </cell>
          <cell r="G131">
            <v>483</v>
          </cell>
          <cell r="H131">
            <v>1606</v>
          </cell>
          <cell r="I131">
            <v>363</v>
          </cell>
          <cell r="J131">
            <v>412</v>
          </cell>
          <cell r="K131">
            <v>775</v>
          </cell>
          <cell r="L131">
            <v>307</v>
          </cell>
          <cell r="M131">
            <v>1082</v>
          </cell>
          <cell r="N131">
            <v>472</v>
          </cell>
          <cell r="O131">
            <v>1554</v>
          </cell>
          <cell r="P131">
            <v>356</v>
          </cell>
          <cell r="Q131">
            <v>414</v>
          </cell>
          <cell r="R131">
            <v>770</v>
          </cell>
          <cell r="S131" t="str">
            <v>non dispo</v>
          </cell>
          <cell r="T131" t="str">
            <v>non dispo</v>
          </cell>
          <cell r="U131" t="str">
            <v>non dispo</v>
          </cell>
          <cell r="V131">
            <v>1530</v>
          </cell>
          <cell r="W131">
            <v>365</v>
          </cell>
          <cell r="X131">
            <v>417</v>
          </cell>
          <cell r="Y131">
            <v>782</v>
          </cell>
        </row>
        <row r="132">
          <cell r="A132" t="str">
            <v>TF1 CDP</v>
          </cell>
          <cell r="X132">
            <v>482</v>
          </cell>
          <cell r="Y132">
            <v>482</v>
          </cell>
        </row>
        <row r="133">
          <cell r="A133" t="str">
            <v>ByTelCa</v>
          </cell>
          <cell r="B133">
            <v>1085</v>
          </cell>
          <cell r="C133">
            <v>1092</v>
          </cell>
          <cell r="D133">
            <v>2177</v>
          </cell>
          <cell r="E133">
            <v>1117</v>
          </cell>
          <cell r="F133">
            <v>3294</v>
          </cell>
          <cell r="G133">
            <v>1138</v>
          </cell>
          <cell r="H133">
            <v>4432</v>
          </cell>
          <cell r="I133">
            <v>1063</v>
          </cell>
          <cell r="J133">
            <v>1093</v>
          </cell>
          <cell r="K133">
            <v>2156</v>
          </cell>
          <cell r="L133">
            <v>1163</v>
          </cell>
          <cell r="M133">
            <v>3319</v>
          </cell>
          <cell r="N133">
            <v>1186</v>
          </cell>
          <cell r="O133">
            <v>4505</v>
          </cell>
          <cell r="P133">
            <v>1131</v>
          </cell>
          <cell r="Q133">
            <v>1160</v>
          </cell>
          <cell r="R133">
            <v>2291</v>
          </cell>
          <cell r="S133">
            <v>1212</v>
          </cell>
          <cell r="T133">
            <v>3503</v>
          </cell>
          <cell r="U133">
            <v>1258</v>
          </cell>
          <cell r="V133">
            <v>4761</v>
          </cell>
          <cell r="W133">
            <v>1222</v>
          </cell>
          <cell r="X133">
            <v>1212</v>
          </cell>
          <cell r="Y133">
            <v>2434</v>
          </cell>
        </row>
        <row r="134">
          <cell r="A134" t="str">
            <v>ByTelROpCrt</v>
          </cell>
          <cell r="B134">
            <v>-64</v>
          </cell>
          <cell r="C134">
            <v>-7</v>
          </cell>
          <cell r="D134">
            <v>-71</v>
          </cell>
          <cell r="E134">
            <v>30</v>
          </cell>
          <cell r="F134">
            <v>-41</v>
          </cell>
          <cell r="G134">
            <v>-24</v>
          </cell>
          <cell r="H134">
            <v>-65</v>
          </cell>
          <cell r="I134">
            <v>-62</v>
          </cell>
          <cell r="J134">
            <v>8</v>
          </cell>
          <cell r="K134">
            <v>-54</v>
          </cell>
          <cell r="L134">
            <v>45</v>
          </cell>
          <cell r="M134">
            <v>-9</v>
          </cell>
          <cell r="N134">
            <v>-2</v>
          </cell>
          <cell r="O134">
            <v>-11</v>
          </cell>
          <cell r="P134">
            <v>-33</v>
          </cell>
          <cell r="Q134">
            <v>71</v>
          </cell>
          <cell r="R134">
            <v>38</v>
          </cell>
          <cell r="S134">
            <v>86</v>
          </cell>
          <cell r="T134">
            <v>124</v>
          </cell>
          <cell r="U134">
            <v>25</v>
          </cell>
          <cell r="V134">
            <v>149</v>
          </cell>
          <cell r="W134">
            <v>41</v>
          </cell>
          <cell r="X134">
            <v>121</v>
          </cell>
          <cell r="Y134">
            <v>162</v>
          </cell>
        </row>
        <row r="135">
          <cell r="A135" t="str">
            <v>ByTelRop</v>
          </cell>
          <cell r="B135">
            <v>136</v>
          </cell>
          <cell r="C135">
            <v>-122</v>
          </cell>
          <cell r="D135">
            <v>14</v>
          </cell>
          <cell r="E135">
            <v>31</v>
          </cell>
          <cell r="F135">
            <v>45</v>
          </cell>
          <cell r="G135">
            <v>-107</v>
          </cell>
          <cell r="H135">
            <v>-62</v>
          </cell>
          <cell r="I135">
            <v>-84</v>
          </cell>
          <cell r="J135">
            <v>-25</v>
          </cell>
          <cell r="K135">
            <v>-109</v>
          </cell>
          <cell r="L135">
            <v>24</v>
          </cell>
          <cell r="M135">
            <v>-85</v>
          </cell>
          <cell r="N135">
            <v>-49</v>
          </cell>
          <cell r="O135">
            <v>-134</v>
          </cell>
          <cell r="P135">
            <v>-55</v>
          </cell>
          <cell r="Q135">
            <v>50</v>
          </cell>
          <cell r="R135">
            <v>-5</v>
          </cell>
          <cell r="S135">
            <v>122</v>
          </cell>
          <cell r="T135">
            <v>117</v>
          </cell>
          <cell r="U135">
            <v>52</v>
          </cell>
          <cell r="V135">
            <v>169</v>
          </cell>
          <cell r="W135">
            <v>34</v>
          </cell>
          <cell r="X135">
            <v>176</v>
          </cell>
          <cell r="Y135">
            <v>210</v>
          </cell>
        </row>
        <row r="136">
          <cell r="A136" t="str">
            <v>ByTelIS</v>
          </cell>
          <cell r="B136" t="str">
            <v>non dispo</v>
          </cell>
          <cell r="C136" t="str">
            <v>non dispo</v>
          </cell>
          <cell r="D136" t="str">
            <v>non dispo</v>
          </cell>
          <cell r="E136" t="str">
            <v>non dispo</v>
          </cell>
          <cell r="F136" t="str">
            <v>non dispo</v>
          </cell>
          <cell r="G136" t="str">
            <v>non dispo</v>
          </cell>
          <cell r="H136" t="str">
            <v>non dispo</v>
          </cell>
          <cell r="I136" t="str">
            <v>non dispo</v>
          </cell>
          <cell r="J136" t="str">
            <v>non dispo</v>
          </cell>
          <cell r="K136">
            <v>43</v>
          </cell>
          <cell r="L136" t="str">
            <v>non dispo</v>
          </cell>
          <cell r="M136" t="str">
            <v>non dispo</v>
          </cell>
          <cell r="N136" t="str">
            <v>non dispo</v>
          </cell>
          <cell r="O136" t="str">
            <v>non dispo</v>
          </cell>
          <cell r="P136">
            <v>14</v>
          </cell>
          <cell r="Q136" t="str">
            <v>non dispo</v>
          </cell>
          <cell r="R136">
            <v>-1</v>
          </cell>
          <cell r="S136" t="str">
            <v>non dispo</v>
          </cell>
          <cell r="T136" t="str">
            <v>non dispo</v>
          </cell>
          <cell r="U136" t="str">
            <v>non dispo</v>
          </cell>
          <cell r="V136">
            <v>-60</v>
          </cell>
          <cell r="W136">
            <v>-10</v>
          </cell>
          <cell r="X136">
            <v>-59</v>
          </cell>
          <cell r="Y136">
            <v>-69</v>
          </cell>
        </row>
        <row r="137">
          <cell r="A137" t="str">
            <v>ByTelRNME</v>
          </cell>
          <cell r="B137" t="str">
            <v>non dispo</v>
          </cell>
          <cell r="C137" t="str">
            <v>non dispo</v>
          </cell>
          <cell r="D137" t="str">
            <v>non dispo</v>
          </cell>
          <cell r="E137" t="str">
            <v>non dispo</v>
          </cell>
          <cell r="F137" t="str">
            <v>non dispo</v>
          </cell>
          <cell r="G137" t="str">
            <v>non dispo</v>
          </cell>
          <cell r="H137" t="str">
            <v>non dispo</v>
          </cell>
          <cell r="I137" t="str">
            <v>non dispo</v>
          </cell>
          <cell r="J137" t="str">
            <v>non dispo</v>
          </cell>
          <cell r="K137">
            <v>1</v>
          </cell>
          <cell r="L137" t="str">
            <v>non dispo</v>
          </cell>
          <cell r="M137" t="str">
            <v>non dispo</v>
          </cell>
          <cell r="N137" t="str">
            <v>non dispo</v>
          </cell>
          <cell r="O137" t="str">
            <v>non dispo</v>
          </cell>
          <cell r="P137">
            <v>0</v>
          </cell>
          <cell r="Q137" t="str">
            <v>non dispo</v>
          </cell>
          <cell r="R137">
            <v>0</v>
          </cell>
          <cell r="S137" t="str">
            <v>non dispo</v>
          </cell>
          <cell r="T137" t="str">
            <v>non dispo</v>
          </cell>
          <cell r="U137" t="str">
            <v>non dispo</v>
          </cell>
          <cell r="V137">
            <v>0</v>
          </cell>
          <cell r="W137">
            <v>0</v>
          </cell>
          <cell r="X137">
            <v>0</v>
          </cell>
          <cell r="Y137">
            <v>0</v>
          </cell>
        </row>
        <row r="138">
          <cell r="A138" t="str">
            <v>ByTelRN100</v>
          </cell>
          <cell r="B138">
            <v>82</v>
          </cell>
          <cell r="C138">
            <v>-77</v>
          </cell>
          <cell r="D138">
            <v>5</v>
          </cell>
          <cell r="E138">
            <v>17</v>
          </cell>
          <cell r="F138">
            <v>22</v>
          </cell>
          <cell r="G138">
            <v>-67</v>
          </cell>
          <cell r="H138">
            <v>-45</v>
          </cell>
          <cell r="I138">
            <v>-55</v>
          </cell>
          <cell r="J138">
            <v>-18</v>
          </cell>
          <cell r="K138">
            <v>-73</v>
          </cell>
          <cell r="L138">
            <v>18</v>
          </cell>
          <cell r="M138">
            <v>-55</v>
          </cell>
          <cell r="N138">
            <v>-10</v>
          </cell>
          <cell r="O138">
            <v>-65</v>
          </cell>
          <cell r="P138">
            <v>-44</v>
          </cell>
          <cell r="Q138">
            <v>30</v>
          </cell>
          <cell r="R138">
            <v>-14</v>
          </cell>
          <cell r="S138">
            <v>77</v>
          </cell>
          <cell r="T138">
            <v>63</v>
          </cell>
          <cell r="U138">
            <v>29</v>
          </cell>
          <cell r="V138">
            <v>92</v>
          </cell>
          <cell r="W138">
            <v>20</v>
          </cell>
          <cell r="X138">
            <v>114</v>
          </cell>
          <cell r="Y138">
            <v>134</v>
          </cell>
        </row>
        <row r="139">
          <cell r="A139" t="str">
            <v>ByTelRNPG</v>
          </cell>
          <cell r="B139">
            <v>82</v>
          </cell>
          <cell r="C139">
            <v>-77</v>
          </cell>
          <cell r="D139">
            <v>5</v>
          </cell>
          <cell r="E139">
            <v>17</v>
          </cell>
          <cell r="F139">
            <v>22</v>
          </cell>
          <cell r="G139">
            <v>-67</v>
          </cell>
          <cell r="H139">
            <v>-45</v>
          </cell>
          <cell r="I139">
            <v>-55</v>
          </cell>
          <cell r="J139">
            <v>-18</v>
          </cell>
          <cell r="K139">
            <v>-73</v>
          </cell>
          <cell r="L139">
            <v>18</v>
          </cell>
          <cell r="M139">
            <v>-55</v>
          </cell>
          <cell r="N139">
            <v>-10</v>
          </cell>
          <cell r="O139">
            <v>-65</v>
          </cell>
          <cell r="P139">
            <v>-44</v>
          </cell>
          <cell r="Q139">
            <v>30</v>
          </cell>
          <cell r="R139">
            <v>-14</v>
          </cell>
          <cell r="S139">
            <v>77</v>
          </cell>
          <cell r="T139">
            <v>63</v>
          </cell>
          <cell r="U139">
            <v>29</v>
          </cell>
          <cell r="V139">
            <v>92</v>
          </cell>
          <cell r="W139">
            <v>20</v>
          </cell>
          <cell r="X139">
            <v>114</v>
          </cell>
          <cell r="Y139">
            <v>134</v>
          </cell>
        </row>
        <row r="140">
          <cell r="A140" t="str">
            <v>ByTelCaInt</v>
          </cell>
          <cell r="B140">
            <v>0</v>
          </cell>
          <cell r="C140">
            <v>0</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row>
        <row r="141">
          <cell r="A141" t="str">
            <v>ByTelEndNet</v>
          </cell>
          <cell r="B141">
            <v>-894</v>
          </cell>
          <cell r="C141">
            <v>-77</v>
          </cell>
          <cell r="D141">
            <v>-971</v>
          </cell>
          <cell r="E141">
            <v>81</v>
          </cell>
          <cell r="F141">
            <v>-890</v>
          </cell>
          <cell r="G141">
            <v>125</v>
          </cell>
          <cell r="H141">
            <v>-765</v>
          </cell>
          <cell r="I141">
            <v>-902</v>
          </cell>
          <cell r="J141">
            <v>-75</v>
          </cell>
          <cell r="K141">
            <v>-977</v>
          </cell>
          <cell r="L141">
            <v>-35</v>
          </cell>
          <cell r="M141">
            <v>-1012</v>
          </cell>
          <cell r="N141">
            <v>122</v>
          </cell>
          <cell r="O141">
            <v>-890</v>
          </cell>
          <cell r="P141">
            <v>-1295</v>
          </cell>
          <cell r="Q141">
            <v>28</v>
          </cell>
          <cell r="R141">
            <v>-1267</v>
          </cell>
          <cell r="S141">
            <v>-1123</v>
          </cell>
          <cell r="T141">
            <v>-1123</v>
          </cell>
          <cell r="U141">
            <v>111</v>
          </cell>
          <cell r="V141">
            <v>-1012</v>
          </cell>
          <cell r="W141">
            <v>-1143</v>
          </cell>
          <cell r="X141">
            <v>-1010</v>
          </cell>
          <cell r="Y141">
            <v>-1010</v>
          </cell>
        </row>
        <row r="142">
          <cell r="A142" t="str">
            <v>ByTelVarBfr</v>
          </cell>
          <cell r="B142">
            <v>-247</v>
          </cell>
          <cell r="C142">
            <v>-223</v>
          </cell>
          <cell r="D142">
            <v>-470</v>
          </cell>
          <cell r="E142">
            <v>155</v>
          </cell>
          <cell r="F142">
            <v>-315</v>
          </cell>
          <cell r="G142">
            <v>339</v>
          </cell>
          <cell r="H142">
            <v>24</v>
          </cell>
          <cell r="I142">
            <v>-26</v>
          </cell>
          <cell r="J142">
            <v>-105</v>
          </cell>
          <cell r="K142">
            <v>-131</v>
          </cell>
          <cell r="L142">
            <v>-55</v>
          </cell>
          <cell r="M142">
            <v>-186</v>
          </cell>
          <cell r="N142">
            <v>102</v>
          </cell>
          <cell r="O142">
            <v>-84</v>
          </cell>
          <cell r="P142">
            <v>-159</v>
          </cell>
          <cell r="Q142">
            <v>18</v>
          </cell>
          <cell r="R142">
            <v>-141</v>
          </cell>
          <cell r="S142">
            <v>12</v>
          </cell>
          <cell r="T142">
            <v>-129</v>
          </cell>
          <cell r="U142">
            <v>162</v>
          </cell>
          <cell r="V142">
            <v>33</v>
          </cell>
          <cell r="W142">
            <v>-94</v>
          </cell>
          <cell r="X142">
            <v>13</v>
          </cell>
          <cell r="Y142">
            <v>-81</v>
          </cell>
        </row>
        <row r="143">
          <cell r="A143" t="str">
            <v>ByTelCaf</v>
          </cell>
          <cell r="B143">
            <v>311</v>
          </cell>
          <cell r="C143">
            <v>273</v>
          </cell>
          <cell r="D143">
            <v>584</v>
          </cell>
          <cell r="E143">
            <v>242</v>
          </cell>
          <cell r="F143">
            <v>826</v>
          </cell>
          <cell r="G143">
            <v>-29</v>
          </cell>
          <cell r="H143">
            <v>797</v>
          </cell>
          <cell r="I143">
            <v>85</v>
          </cell>
          <cell r="J143">
            <v>188</v>
          </cell>
          <cell r="K143">
            <v>273</v>
          </cell>
          <cell r="L143">
            <v>240</v>
          </cell>
          <cell r="M143">
            <v>513</v>
          </cell>
          <cell r="N143">
            <v>141</v>
          </cell>
          <cell r="O143">
            <v>654</v>
          </cell>
          <cell r="P143">
            <v>148</v>
          </cell>
          <cell r="Q143">
            <v>253</v>
          </cell>
          <cell r="R143">
            <v>401</v>
          </cell>
          <cell r="S143">
            <v>277</v>
          </cell>
          <cell r="T143">
            <v>678</v>
          </cell>
          <cell r="U143">
            <v>195</v>
          </cell>
          <cell r="V143">
            <v>873</v>
          </cell>
          <cell r="W143">
            <v>221</v>
          </cell>
          <cell r="X143">
            <v>276</v>
          </cell>
          <cell r="Y143">
            <v>497</v>
          </cell>
        </row>
        <row r="144">
          <cell r="A144" t="str">
            <v>ByTelImpVers</v>
          </cell>
          <cell r="P144">
            <v>-3</v>
          </cell>
          <cell r="R144">
            <v>-5</v>
          </cell>
          <cell r="V144">
            <v>-1</v>
          </cell>
          <cell r="W144">
            <v>0</v>
          </cell>
          <cell r="X144">
            <v>8</v>
          </cell>
          <cell r="Y144">
            <v>8</v>
          </cell>
        </row>
        <row r="145">
          <cell r="A145" t="str">
            <v>ByTelInvExplNet</v>
          </cell>
          <cell r="B145" t="str">
            <v>info non dispo</v>
          </cell>
          <cell r="C145" t="str">
            <v>info non dispo</v>
          </cell>
          <cell r="D145" t="str">
            <v>info non dispo</v>
          </cell>
          <cell r="E145" t="str">
            <v>info non dispo</v>
          </cell>
          <cell r="F145">
            <v>-497</v>
          </cell>
          <cell r="G145">
            <v>-187</v>
          </cell>
          <cell r="H145">
            <v>-684</v>
          </cell>
          <cell r="I145">
            <v>-207</v>
          </cell>
          <cell r="J145">
            <v>-173</v>
          </cell>
          <cell r="K145">
            <v>-380</v>
          </cell>
          <cell r="L145">
            <v>-191</v>
          </cell>
          <cell r="M145">
            <v>-571</v>
          </cell>
          <cell r="N145">
            <v>-718</v>
          </cell>
          <cell r="O145">
            <v>-1289</v>
          </cell>
          <cell r="P145">
            <v>-238</v>
          </cell>
          <cell r="Q145">
            <v>-226</v>
          </cell>
          <cell r="R145">
            <v>-464</v>
          </cell>
          <cell r="S145">
            <v>-141</v>
          </cell>
          <cell r="T145">
            <v>-605</v>
          </cell>
          <cell r="U145">
            <v>-197</v>
          </cell>
          <cell r="V145">
            <v>-802</v>
          </cell>
          <cell r="W145">
            <v>-282</v>
          </cell>
          <cell r="X145">
            <v>-162</v>
          </cell>
          <cell r="Y145">
            <v>-444</v>
          </cell>
        </row>
        <row r="146">
          <cell r="A146" t="str">
            <v>ByTelCFL</v>
          </cell>
          <cell r="B146">
            <v>80</v>
          </cell>
          <cell r="C146">
            <v>83</v>
          </cell>
          <cell r="D146">
            <v>163</v>
          </cell>
          <cell r="E146">
            <v>75</v>
          </cell>
          <cell r="F146">
            <v>318</v>
          </cell>
          <cell r="G146">
            <v>-180</v>
          </cell>
          <cell r="H146">
            <v>138</v>
          </cell>
          <cell r="I146">
            <v>-91</v>
          </cell>
          <cell r="J146">
            <v>24</v>
          </cell>
          <cell r="K146">
            <v>-67</v>
          </cell>
          <cell r="L146">
            <v>43</v>
          </cell>
          <cell r="M146">
            <v>-24</v>
          </cell>
          <cell r="N146">
            <v>-568</v>
          </cell>
          <cell r="O146">
            <v>-592</v>
          </cell>
          <cell r="P146">
            <v>-78</v>
          </cell>
          <cell r="Q146">
            <v>9</v>
          </cell>
          <cell r="R146">
            <v>-69</v>
          </cell>
          <cell r="S146">
            <v>93</v>
          </cell>
          <cell r="T146">
            <v>24</v>
          </cell>
          <cell r="U146">
            <v>-21</v>
          </cell>
          <cell r="V146">
            <v>3</v>
          </cell>
          <cell r="W146">
            <v>-73</v>
          </cell>
          <cell r="X146">
            <v>54</v>
          </cell>
          <cell r="Y146">
            <v>-19</v>
          </cell>
        </row>
        <row r="147">
          <cell r="A147" t="str">
            <v>ByTelCAFnette</v>
          </cell>
          <cell r="B147" t="str">
            <v>info non dispo</v>
          </cell>
          <cell r="C147" t="str">
            <v>info non dispo</v>
          </cell>
          <cell r="D147" t="str">
            <v>info non dispo</v>
          </cell>
          <cell r="E147" t="str">
            <v>info non dispo</v>
          </cell>
          <cell r="F147">
            <v>812</v>
          </cell>
          <cell r="G147">
            <v>10</v>
          </cell>
          <cell r="H147">
            <v>822</v>
          </cell>
          <cell r="I147">
            <v>116</v>
          </cell>
          <cell r="J147">
            <v>197</v>
          </cell>
          <cell r="K147">
            <v>313</v>
          </cell>
          <cell r="L147">
            <v>234</v>
          </cell>
          <cell r="M147">
            <v>547</v>
          </cell>
          <cell r="N147">
            <v>150</v>
          </cell>
          <cell r="O147">
            <v>697</v>
          </cell>
          <cell r="P147">
            <v>160</v>
          </cell>
          <cell r="Q147">
            <v>235</v>
          </cell>
          <cell r="R147">
            <v>395</v>
          </cell>
          <cell r="S147">
            <v>234</v>
          </cell>
          <cell r="T147">
            <v>629</v>
          </cell>
          <cell r="U147">
            <v>176</v>
          </cell>
          <cell r="V147">
            <v>805</v>
          </cell>
          <cell r="W147">
            <v>209</v>
          </cell>
          <cell r="X147">
            <v>216</v>
          </cell>
          <cell r="Y147">
            <v>425</v>
          </cell>
        </row>
        <row r="148">
          <cell r="A148" t="str">
            <v>ByTelEBITDA</v>
          </cell>
          <cell r="B148" t="str">
            <v>info non dispo</v>
          </cell>
          <cell r="C148" t="str">
            <v>info non dispo</v>
          </cell>
          <cell r="D148" t="str">
            <v>info non dispo</v>
          </cell>
          <cell r="E148" t="str">
            <v>info non dispo</v>
          </cell>
          <cell r="F148">
            <v>523</v>
          </cell>
          <cell r="G148">
            <v>171</v>
          </cell>
          <cell r="H148">
            <v>694</v>
          </cell>
          <cell r="I148">
            <v>118</v>
          </cell>
          <cell r="J148">
            <v>205</v>
          </cell>
          <cell r="K148">
            <v>323</v>
          </cell>
          <cell r="L148">
            <v>242</v>
          </cell>
          <cell r="M148">
            <v>565</v>
          </cell>
          <cell r="N148">
            <v>187</v>
          </cell>
          <cell r="O148">
            <v>752</v>
          </cell>
          <cell r="P148">
            <v>146</v>
          </cell>
          <cell r="Q148">
            <v>262</v>
          </cell>
          <cell r="R148">
            <v>408</v>
          </cell>
          <cell r="S148">
            <v>289</v>
          </cell>
          <cell r="T148">
            <v>697</v>
          </cell>
          <cell r="U148">
            <v>219</v>
          </cell>
          <cell r="V148">
            <v>916</v>
          </cell>
          <cell r="W148">
            <v>243</v>
          </cell>
          <cell r="X148">
            <v>304</v>
          </cell>
          <cell r="Y148">
            <v>547</v>
          </cell>
        </row>
        <row r="149">
          <cell r="A149" t="str">
            <v>ByTelCaNetRes</v>
          </cell>
          <cell r="B149">
            <v>966</v>
          </cell>
          <cell r="C149">
            <v>974</v>
          </cell>
          <cell r="D149">
            <v>1940</v>
          </cell>
          <cell r="E149">
            <v>975</v>
          </cell>
          <cell r="F149">
            <v>2915</v>
          </cell>
          <cell r="G149">
            <v>954</v>
          </cell>
          <cell r="H149">
            <v>3869</v>
          </cell>
          <cell r="I149">
            <v>932</v>
          </cell>
          <cell r="J149">
            <v>952</v>
          </cell>
          <cell r="K149">
            <v>1884</v>
          </cell>
          <cell r="L149">
            <v>978</v>
          </cell>
          <cell r="M149">
            <v>2862</v>
          </cell>
          <cell r="N149">
            <v>963</v>
          </cell>
          <cell r="O149">
            <v>3825</v>
          </cell>
          <cell r="P149">
            <v>971</v>
          </cell>
          <cell r="Q149">
            <v>1004</v>
          </cell>
          <cell r="R149">
            <v>1975</v>
          </cell>
          <cell r="S149">
            <v>1043</v>
          </cell>
          <cell r="T149">
            <v>3018</v>
          </cell>
          <cell r="U149">
            <v>1037</v>
          </cell>
          <cell r="V149">
            <v>4055</v>
          </cell>
          <cell r="W149">
            <v>1037</v>
          </cell>
          <cell r="X149">
            <v>1047</v>
          </cell>
          <cell r="Y149">
            <v>2084</v>
          </cell>
        </row>
        <row r="150">
          <cell r="A150" t="str">
            <v>ByTelCaNetRes</v>
          </cell>
          <cell r="B150">
            <v>966</v>
          </cell>
          <cell r="C150">
            <v>974</v>
          </cell>
          <cell r="D150">
            <v>1940</v>
          </cell>
          <cell r="E150">
            <v>975</v>
          </cell>
          <cell r="F150">
            <v>2915</v>
          </cell>
          <cell r="G150">
            <v>954</v>
          </cell>
          <cell r="H150">
            <v>3869</v>
          </cell>
          <cell r="I150">
            <v>932</v>
          </cell>
          <cell r="J150">
            <v>952</v>
          </cell>
          <cell r="K150">
            <v>1884</v>
          </cell>
          <cell r="L150">
            <v>978</v>
          </cell>
          <cell r="M150">
            <v>2862</v>
          </cell>
          <cell r="N150">
            <v>963</v>
          </cell>
          <cell r="O150">
            <v>3825</v>
          </cell>
          <cell r="P150">
            <v>971</v>
          </cell>
          <cell r="Q150">
            <v>1004</v>
          </cell>
          <cell r="R150">
            <v>1975</v>
          </cell>
          <cell r="S150">
            <v>1043</v>
          </cell>
          <cell r="T150">
            <v>3018</v>
          </cell>
          <cell r="U150">
            <v>1037</v>
          </cell>
          <cell r="V150">
            <v>4055</v>
          </cell>
          <cell r="W150">
            <v>1037</v>
          </cell>
          <cell r="X150">
            <v>1047</v>
          </cell>
          <cell r="Y150">
            <v>2084</v>
          </cell>
        </row>
      </sheetData>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CH43"/>
  <sheetViews>
    <sheetView showGridLines="0" showWhiteSpace="0" view="pageBreakPreview" zoomScale="85" zoomScaleNormal="85" zoomScaleSheetLayoutView="85" workbookViewId="0">
      <pane xSplit="1" topLeftCell="BS1" activePane="topRight" state="frozen"/>
      <selection pane="topRight" activeCell="CH13" sqref="CH13"/>
    </sheetView>
  </sheetViews>
  <sheetFormatPr baseColWidth="10" defaultRowHeight="15" x14ac:dyDescent="0.25"/>
  <cols>
    <col min="1" max="1" width="39.7109375" customWidth="1"/>
    <col min="2" max="2" width="9.140625" customWidth="1"/>
    <col min="3" max="3" width="7.140625" style="21" customWidth="1"/>
    <col min="4" max="5" width="7.140625" customWidth="1"/>
    <col min="6" max="6" width="1.42578125" customWidth="1"/>
    <col min="7" max="7" width="7.140625" style="23" customWidth="1"/>
    <col min="8" max="8" width="7.140625" style="21" customWidth="1"/>
    <col min="9" max="10" width="7.140625" customWidth="1"/>
    <col min="11" max="11" width="1.42578125" customWidth="1"/>
    <col min="12" max="12" width="7.140625" customWidth="1"/>
    <col min="13" max="13" width="7.140625" style="21" customWidth="1"/>
    <col min="14" max="15" width="7.140625" customWidth="1"/>
    <col min="16" max="16" width="1.42578125" customWidth="1"/>
    <col min="17" max="17" width="7.140625" customWidth="1"/>
    <col min="18" max="18" width="7.140625" style="21" customWidth="1"/>
    <col min="19" max="20" width="7.140625" customWidth="1"/>
    <col min="21" max="21" width="1.42578125" customWidth="1"/>
    <col min="22" max="22" width="7.140625" customWidth="1"/>
    <col min="23" max="23" width="9.85546875" customWidth="1"/>
    <col min="24" max="24" width="7.140625" customWidth="1"/>
    <col min="25" max="25" width="6.85546875" customWidth="1"/>
    <col min="26" max="26" width="1.42578125" customWidth="1"/>
    <col min="27" max="29" width="7.140625" customWidth="1"/>
    <col min="30" max="30" width="6.85546875" customWidth="1"/>
    <col min="31" max="31" width="1.42578125" customWidth="1"/>
    <col min="32" max="34" width="7.140625" customWidth="1"/>
    <col min="35" max="35" width="6.85546875" customWidth="1"/>
    <col min="36" max="36" width="1.42578125" customWidth="1"/>
    <col min="37" max="39" width="7.140625" customWidth="1"/>
    <col min="40" max="40" width="6.85546875" customWidth="1"/>
    <col min="41" max="41" width="1.5703125" customWidth="1"/>
    <col min="42" max="42" width="8.85546875" customWidth="1"/>
    <col min="43" max="43" width="8.85546875" style="178" customWidth="1"/>
    <col min="44" max="45" width="8.85546875" customWidth="1"/>
    <col min="46" max="46" width="2.140625" customWidth="1"/>
    <col min="47" max="50" width="9.42578125" customWidth="1"/>
    <col min="51" max="51" width="1.7109375" style="24" customWidth="1"/>
    <col min="52" max="55" width="8.5703125" customWidth="1"/>
    <col min="56" max="56" width="1.7109375" customWidth="1"/>
    <col min="57" max="60" width="9" customWidth="1"/>
    <col min="61" max="61" width="1.85546875" customWidth="1"/>
    <col min="62" max="65" width="8.5703125" customWidth="1"/>
    <col min="66" max="66" width="3.28515625" customWidth="1"/>
    <col min="67" max="70" width="8.5703125" customWidth="1"/>
    <col min="71" max="71" width="2.7109375" customWidth="1"/>
    <col min="76" max="76" width="2.28515625" customWidth="1"/>
    <col min="81" max="81" width="2.5703125" customWidth="1"/>
  </cols>
  <sheetData>
    <row r="1" spans="1:86" x14ac:dyDescent="0.25">
      <c r="A1" s="27"/>
      <c r="B1" s="1"/>
      <c r="C1" s="1"/>
      <c r="D1" s="1"/>
      <c r="E1" s="14"/>
      <c r="F1" s="14"/>
      <c r="G1" s="19"/>
      <c r="H1" s="20"/>
      <c r="I1" s="14"/>
      <c r="J1" s="14"/>
      <c r="K1" s="14"/>
      <c r="L1" s="14"/>
      <c r="M1" s="20"/>
      <c r="N1" s="14"/>
      <c r="O1" s="14"/>
      <c r="P1" s="14"/>
      <c r="Q1" s="14"/>
      <c r="R1" s="20"/>
      <c r="S1" s="14"/>
      <c r="T1" s="14"/>
      <c r="U1" s="14"/>
      <c r="V1" s="14"/>
      <c r="W1" s="14"/>
      <c r="X1" s="14"/>
      <c r="Y1" s="13"/>
      <c r="Z1" s="14"/>
      <c r="AA1" s="14"/>
      <c r="AB1" s="14"/>
      <c r="AC1" s="14"/>
      <c r="AD1" s="13"/>
      <c r="AE1" s="14"/>
      <c r="AF1" s="14"/>
      <c r="AG1" s="14"/>
      <c r="AH1" s="14"/>
      <c r="AI1" s="13"/>
      <c r="AJ1" s="14"/>
      <c r="AK1" s="14"/>
      <c r="AL1" s="14"/>
      <c r="AM1" s="14"/>
      <c r="AN1" s="432"/>
      <c r="AO1" s="432"/>
      <c r="AP1" s="432"/>
      <c r="AQ1" s="432"/>
      <c r="AR1" s="432"/>
      <c r="AS1" s="432"/>
      <c r="AT1" s="432"/>
      <c r="AU1" s="432"/>
      <c r="AV1" s="432"/>
      <c r="AW1" s="432"/>
      <c r="AX1" s="432"/>
      <c r="AY1" s="432"/>
      <c r="AZ1" s="432"/>
      <c r="BA1" s="432"/>
      <c r="BB1" s="432"/>
      <c r="BC1" s="432"/>
      <c r="BD1" s="432"/>
      <c r="BE1" s="432"/>
      <c r="BF1" s="432"/>
      <c r="BG1" s="432"/>
      <c r="BH1" s="432"/>
      <c r="BI1" s="432"/>
      <c r="BJ1" s="432"/>
      <c r="BK1" s="432"/>
      <c r="BL1" s="432"/>
      <c r="BM1" s="432"/>
      <c r="BN1" s="432"/>
      <c r="BO1" s="432"/>
      <c r="BP1" s="432"/>
      <c r="BQ1" s="432"/>
      <c r="BR1" s="432"/>
      <c r="BS1" s="432"/>
      <c r="BT1" s="432"/>
      <c r="BU1" s="432"/>
      <c r="BV1" s="432"/>
      <c r="BW1" s="432"/>
      <c r="BX1" s="432"/>
      <c r="BY1" s="432"/>
      <c r="BZ1" s="432"/>
      <c r="CA1" s="432"/>
      <c r="CB1" s="432"/>
      <c r="CC1" s="432"/>
      <c r="CD1" s="432"/>
      <c r="CE1" s="432"/>
      <c r="CF1" s="432"/>
      <c r="CG1" s="432"/>
      <c r="CH1" s="432"/>
    </row>
    <row r="2" spans="1:86" ht="39" customHeight="1" x14ac:dyDescent="0.25">
      <c r="A2" s="73" t="s">
        <v>40</v>
      </c>
      <c r="B2" s="3"/>
      <c r="D2" s="3"/>
      <c r="AH2" s="547"/>
      <c r="AI2" s="547"/>
      <c r="AM2" s="547"/>
      <c r="AN2" s="547"/>
      <c r="AR2" s="547"/>
      <c r="AS2" s="547"/>
      <c r="AU2" s="548" t="s">
        <v>170</v>
      </c>
      <c r="AV2" s="548"/>
      <c r="AW2" s="548"/>
      <c r="AX2" s="548"/>
      <c r="AY2" s="548"/>
      <c r="BB2" s="546" t="s">
        <v>39</v>
      </c>
      <c r="BC2" s="546"/>
      <c r="BE2" s="548" t="s">
        <v>174</v>
      </c>
      <c r="BF2" s="548"/>
      <c r="BG2" s="548"/>
      <c r="BH2" s="548"/>
      <c r="BL2" s="546" t="s">
        <v>39</v>
      </c>
      <c r="BM2" s="546"/>
      <c r="BN2" s="353"/>
      <c r="BO2" s="353"/>
      <c r="BP2" s="353"/>
      <c r="BQ2" s="546" t="s">
        <v>39</v>
      </c>
      <c r="BR2" s="546"/>
      <c r="BV2" s="546" t="s">
        <v>39</v>
      </c>
      <c r="BW2" s="546"/>
      <c r="BY2" s="548" t="s">
        <v>235</v>
      </c>
      <c r="BZ2" s="548"/>
      <c r="CA2" s="548"/>
      <c r="CB2" s="548"/>
      <c r="CC2" s="429"/>
      <c r="CF2" s="546" t="s">
        <v>39</v>
      </c>
      <c r="CG2" s="546"/>
    </row>
    <row r="3" spans="1:86" ht="11.25" customHeight="1" x14ac:dyDescent="0.25">
      <c r="A3" s="73"/>
      <c r="B3" s="3"/>
      <c r="D3" s="3"/>
      <c r="Y3" s="4"/>
      <c r="AD3" s="4"/>
      <c r="AI3" s="4"/>
      <c r="AN3" s="4"/>
      <c r="AS3" s="4"/>
      <c r="AU3" s="548"/>
      <c r="AV3" s="548"/>
      <c r="AW3" s="548"/>
      <c r="AX3" s="548"/>
      <c r="AY3" s="548"/>
      <c r="BC3" s="4"/>
      <c r="BE3" s="548"/>
      <c r="BF3" s="548"/>
      <c r="BG3" s="548"/>
      <c r="BH3" s="548"/>
      <c r="BM3" s="4"/>
      <c r="BR3" s="4"/>
      <c r="BY3" s="548"/>
      <c r="BZ3" s="548"/>
      <c r="CA3" s="548"/>
      <c r="CB3" s="548"/>
      <c r="CC3" s="429"/>
    </row>
    <row r="4" spans="1:86" ht="6" customHeight="1" thickBot="1" x14ac:dyDescent="0.3">
      <c r="A4" s="5"/>
      <c r="B4" s="5"/>
      <c r="C4" s="5"/>
      <c r="D4" s="5"/>
      <c r="E4" s="5"/>
      <c r="AU4" s="548"/>
      <c r="AV4" s="548"/>
      <c r="AW4" s="548"/>
      <c r="AX4" s="548"/>
      <c r="AY4" s="548"/>
      <c r="BE4" s="548"/>
      <c r="BF4" s="548"/>
      <c r="BG4" s="548"/>
      <c r="BH4" s="548"/>
      <c r="BY4" s="549"/>
      <c r="BZ4" s="549"/>
      <c r="CA4" s="549"/>
      <c r="CB4" s="549"/>
      <c r="CC4" s="500"/>
    </row>
    <row r="5" spans="1:86" ht="17.25" thickTop="1" thickBot="1" x14ac:dyDescent="0.3">
      <c r="A5" s="6"/>
      <c r="B5" s="543" t="s">
        <v>21</v>
      </c>
      <c r="C5" s="544"/>
      <c r="D5" s="544"/>
      <c r="E5" s="545"/>
      <c r="F5" s="426"/>
      <c r="G5" s="543" t="s">
        <v>22</v>
      </c>
      <c r="H5" s="544"/>
      <c r="I5" s="544"/>
      <c r="J5" s="545"/>
      <c r="L5" s="543" t="s">
        <v>23</v>
      </c>
      <c r="M5" s="544"/>
      <c r="N5" s="544"/>
      <c r="O5" s="545"/>
      <c r="Q5" s="543" t="s">
        <v>24</v>
      </c>
      <c r="R5" s="544"/>
      <c r="S5" s="544"/>
      <c r="T5" s="545"/>
      <c r="V5" s="543" t="s">
        <v>25</v>
      </c>
      <c r="W5" s="544"/>
      <c r="X5" s="544"/>
      <c r="Y5" s="545"/>
      <c r="AA5" s="543" t="s">
        <v>109</v>
      </c>
      <c r="AB5" s="544"/>
      <c r="AC5" s="544"/>
      <c r="AD5" s="545"/>
      <c r="AF5" s="543" t="s">
        <v>117</v>
      </c>
      <c r="AG5" s="544"/>
      <c r="AH5" s="544"/>
      <c r="AI5" s="545"/>
      <c r="AK5" s="543" t="s">
        <v>131</v>
      </c>
      <c r="AL5" s="544"/>
      <c r="AM5" s="544"/>
      <c r="AN5" s="545"/>
      <c r="AP5" s="543" t="s">
        <v>165</v>
      </c>
      <c r="AQ5" s="544"/>
      <c r="AR5" s="544"/>
      <c r="AS5" s="545"/>
      <c r="AU5" s="543" t="s">
        <v>164</v>
      </c>
      <c r="AV5" s="544"/>
      <c r="AW5" s="544"/>
      <c r="AX5" s="545"/>
      <c r="AY5" s="396"/>
      <c r="AZ5" s="543" t="s">
        <v>158</v>
      </c>
      <c r="BA5" s="544"/>
      <c r="BB5" s="544"/>
      <c r="BC5" s="545"/>
      <c r="BE5" s="543" t="s">
        <v>173</v>
      </c>
      <c r="BF5" s="544"/>
      <c r="BG5" s="544"/>
      <c r="BH5" s="545"/>
      <c r="BJ5" s="543" t="s">
        <v>190</v>
      </c>
      <c r="BK5" s="544"/>
      <c r="BL5" s="544"/>
      <c r="BM5" s="545"/>
      <c r="BO5" s="543" t="s">
        <v>223</v>
      </c>
      <c r="BP5" s="544"/>
      <c r="BQ5" s="544"/>
      <c r="BR5" s="545"/>
      <c r="BT5" s="543" t="s">
        <v>228</v>
      </c>
      <c r="BU5" s="544"/>
      <c r="BV5" s="544"/>
      <c r="BW5" s="545"/>
      <c r="BY5" s="543" t="s">
        <v>233</v>
      </c>
      <c r="BZ5" s="544"/>
      <c r="CA5" s="544"/>
      <c r="CB5" s="545"/>
      <c r="CD5" s="543" t="s">
        <v>237</v>
      </c>
      <c r="CE5" s="544"/>
      <c r="CF5" s="544"/>
      <c r="CG5" s="545"/>
    </row>
    <row r="6" spans="1:86" ht="15.75" thickTop="1" x14ac:dyDescent="0.25">
      <c r="A6" s="38"/>
      <c r="B6" s="34" t="s">
        <v>8</v>
      </c>
      <c r="C6" s="35" t="s">
        <v>9</v>
      </c>
      <c r="D6" s="35" t="s">
        <v>10</v>
      </c>
      <c r="E6" s="36" t="s">
        <v>26</v>
      </c>
      <c r="F6" s="7"/>
      <c r="G6" s="34" t="s">
        <v>11</v>
      </c>
      <c r="H6" s="35" t="s">
        <v>12</v>
      </c>
      <c r="I6" s="35" t="s">
        <v>13</v>
      </c>
      <c r="J6" s="36" t="s">
        <v>27</v>
      </c>
      <c r="K6" s="7"/>
      <c r="L6" s="34" t="s">
        <v>14</v>
      </c>
      <c r="M6" s="35" t="s">
        <v>15</v>
      </c>
      <c r="N6" s="35" t="s">
        <v>16</v>
      </c>
      <c r="O6" s="36" t="s">
        <v>28</v>
      </c>
      <c r="P6" s="7"/>
      <c r="Q6" s="34" t="s">
        <v>5</v>
      </c>
      <c r="R6" s="35" t="s">
        <v>6</v>
      </c>
      <c r="S6" s="35" t="s">
        <v>7</v>
      </c>
      <c r="T6" s="36" t="s">
        <v>29</v>
      </c>
      <c r="U6" s="7"/>
      <c r="V6" s="34" t="s">
        <v>17</v>
      </c>
      <c r="W6" s="35" t="s">
        <v>18</v>
      </c>
      <c r="X6" s="35" t="s">
        <v>19</v>
      </c>
      <c r="Y6" s="36" t="s">
        <v>30</v>
      </c>
      <c r="Z6" s="7"/>
      <c r="AA6" s="34" t="s">
        <v>110</v>
      </c>
      <c r="AB6" s="35" t="s">
        <v>111</v>
      </c>
      <c r="AC6" s="35" t="s">
        <v>112</v>
      </c>
      <c r="AD6" s="36" t="s">
        <v>113</v>
      </c>
      <c r="AE6" s="7"/>
      <c r="AF6" s="34" t="s">
        <v>118</v>
      </c>
      <c r="AG6" s="35" t="s">
        <v>119</v>
      </c>
      <c r="AH6" s="35" t="s">
        <v>120</v>
      </c>
      <c r="AI6" s="36" t="s">
        <v>121</v>
      </c>
      <c r="AJ6" s="7"/>
      <c r="AK6" s="34" t="s">
        <v>127</v>
      </c>
      <c r="AL6" s="35" t="s">
        <v>128</v>
      </c>
      <c r="AM6" s="35" t="s">
        <v>129</v>
      </c>
      <c r="AN6" s="36" t="s">
        <v>130</v>
      </c>
      <c r="AP6" s="34" t="s">
        <v>132</v>
      </c>
      <c r="AQ6" s="35" t="s">
        <v>133</v>
      </c>
      <c r="AR6" s="35" t="s">
        <v>134</v>
      </c>
      <c r="AS6" s="36" t="s">
        <v>135</v>
      </c>
      <c r="AU6" s="34" t="s">
        <v>154</v>
      </c>
      <c r="AV6" s="35" t="s">
        <v>155</v>
      </c>
      <c r="AW6" s="35" t="s">
        <v>156</v>
      </c>
      <c r="AX6" s="36" t="s">
        <v>157</v>
      </c>
      <c r="AY6" s="18"/>
      <c r="AZ6" s="34" t="s">
        <v>154</v>
      </c>
      <c r="BA6" s="35" t="s">
        <v>155</v>
      </c>
      <c r="BB6" s="35" t="s">
        <v>156</v>
      </c>
      <c r="BC6" s="36" t="s">
        <v>157</v>
      </c>
      <c r="BE6" s="34" t="s">
        <v>154</v>
      </c>
      <c r="BF6" s="35" t="s">
        <v>155</v>
      </c>
      <c r="BG6" s="35" t="s">
        <v>156</v>
      </c>
      <c r="BH6" s="36" t="s">
        <v>157</v>
      </c>
      <c r="BJ6" s="34" t="s">
        <v>191</v>
      </c>
      <c r="BK6" s="35" t="s">
        <v>192</v>
      </c>
      <c r="BL6" s="35" t="s">
        <v>193</v>
      </c>
      <c r="BM6" s="36" t="s">
        <v>194</v>
      </c>
      <c r="BO6" s="34" t="s">
        <v>224</v>
      </c>
      <c r="BP6" s="35" t="s">
        <v>225</v>
      </c>
      <c r="BQ6" s="35" t="s">
        <v>226</v>
      </c>
      <c r="BR6" s="36" t="s">
        <v>227</v>
      </c>
      <c r="BT6" s="34" t="s">
        <v>229</v>
      </c>
      <c r="BU6" s="35" t="s">
        <v>230</v>
      </c>
      <c r="BV6" s="35" t="s">
        <v>231</v>
      </c>
      <c r="BW6" s="36" t="s">
        <v>232</v>
      </c>
      <c r="BY6" s="34" t="s">
        <v>229</v>
      </c>
      <c r="BZ6" s="35" t="s">
        <v>230</v>
      </c>
      <c r="CA6" s="35" t="s">
        <v>231</v>
      </c>
      <c r="CB6" s="36" t="s">
        <v>232</v>
      </c>
      <c r="CD6" s="34" t="s">
        <v>238</v>
      </c>
      <c r="CE6" s="35" t="s">
        <v>239</v>
      </c>
      <c r="CF6" s="35" t="s">
        <v>240</v>
      </c>
      <c r="CG6" s="36" t="s">
        <v>241</v>
      </c>
    </row>
    <row r="7" spans="1:86" x14ac:dyDescent="0.25">
      <c r="A7" s="39"/>
      <c r="B7" s="197"/>
      <c r="C7" s="198"/>
      <c r="D7" s="199"/>
      <c r="E7" s="200"/>
      <c r="F7" s="201"/>
      <c r="G7" s="197"/>
      <c r="H7" s="198"/>
      <c r="I7" s="199"/>
      <c r="J7" s="200"/>
      <c r="K7" s="201"/>
      <c r="L7" s="197"/>
      <c r="M7" s="198"/>
      <c r="N7" s="199"/>
      <c r="O7" s="200"/>
      <c r="P7" s="201"/>
      <c r="Q7" s="197"/>
      <c r="R7" s="198"/>
      <c r="S7" s="199"/>
      <c r="T7" s="200"/>
      <c r="U7" s="201"/>
      <c r="V7" s="197"/>
      <c r="W7" s="198"/>
      <c r="X7" s="199"/>
      <c r="Y7" s="200"/>
      <c r="Z7" s="201"/>
      <c r="AA7" s="197"/>
      <c r="AB7" s="198"/>
      <c r="AC7" s="199"/>
      <c r="AD7" s="200"/>
      <c r="AE7" s="201"/>
      <c r="AF7" s="197"/>
      <c r="AG7" s="198"/>
      <c r="AH7" s="199"/>
      <c r="AI7" s="200"/>
      <c r="AJ7" s="201"/>
      <c r="AK7" s="197"/>
      <c r="AL7" s="198"/>
      <c r="AM7" s="199"/>
      <c r="AN7" s="200"/>
      <c r="AP7" s="197"/>
      <c r="AQ7" s="198"/>
      <c r="AR7" s="199"/>
      <c r="AS7" s="200"/>
      <c r="AU7" s="197"/>
      <c r="AV7" s="199"/>
      <c r="AW7" s="199"/>
      <c r="AX7" s="200"/>
      <c r="AZ7" s="197"/>
      <c r="BA7" s="198"/>
      <c r="BB7" s="199"/>
      <c r="BC7" s="200"/>
      <c r="BE7" s="197"/>
      <c r="BF7" s="199"/>
      <c r="BG7" s="199"/>
      <c r="BH7" s="200"/>
      <c r="BJ7" s="197"/>
      <c r="BK7" s="198"/>
      <c r="BL7" s="199"/>
      <c r="BM7" s="200" t="s">
        <v>137</v>
      </c>
      <c r="BO7" s="197"/>
      <c r="BP7" s="198"/>
      <c r="BQ7" s="199"/>
      <c r="BR7" s="200" t="s">
        <v>137</v>
      </c>
      <c r="BT7" s="197"/>
      <c r="BU7" s="198"/>
      <c r="BV7" s="199"/>
      <c r="BW7" s="200" t="s">
        <v>137</v>
      </c>
      <c r="BY7" s="197"/>
      <c r="BZ7" s="198"/>
      <c r="CA7" s="199"/>
      <c r="CB7" s="200" t="s">
        <v>137</v>
      </c>
      <c r="CD7" s="197"/>
      <c r="CE7" s="198"/>
      <c r="CF7" s="199"/>
      <c r="CG7" s="200" t="s">
        <v>137</v>
      </c>
    </row>
    <row r="8" spans="1:86" ht="15.75" thickBot="1" x14ac:dyDescent="0.3">
      <c r="A8" s="40"/>
      <c r="B8" s="202"/>
      <c r="C8" s="203"/>
      <c r="D8" s="203"/>
      <c r="E8" s="204"/>
      <c r="F8" s="205"/>
      <c r="G8" s="202"/>
      <c r="H8" s="203"/>
      <c r="I8" s="203"/>
      <c r="J8" s="204"/>
      <c r="K8" s="205"/>
      <c r="L8" s="202"/>
      <c r="M8" s="203"/>
      <c r="N8" s="203"/>
      <c r="O8" s="204"/>
      <c r="P8" s="205"/>
      <c r="Q8" s="202"/>
      <c r="R8" s="203"/>
      <c r="S8" s="203"/>
      <c r="T8" s="204"/>
      <c r="U8" s="205"/>
      <c r="V8" s="202"/>
      <c r="W8" s="203"/>
      <c r="X8" s="203"/>
      <c r="Y8" s="204"/>
      <c r="Z8" s="205"/>
      <c r="AA8" s="202"/>
      <c r="AB8" s="203"/>
      <c r="AC8" s="203"/>
      <c r="AD8" s="204"/>
      <c r="AE8" s="205"/>
      <c r="AF8" s="202"/>
      <c r="AG8" s="203"/>
      <c r="AH8" s="203"/>
      <c r="AI8" s="204"/>
      <c r="AJ8" s="205"/>
      <c r="AK8" s="202"/>
      <c r="AL8" s="203"/>
      <c r="AM8" s="203"/>
      <c r="AN8" s="204"/>
      <c r="AP8" s="202"/>
      <c r="AQ8" s="203"/>
      <c r="AR8" s="203"/>
      <c r="AS8" s="204"/>
      <c r="AU8" s="202"/>
      <c r="AV8" s="203"/>
      <c r="AW8" s="203"/>
      <c r="AX8" s="204"/>
      <c r="AZ8" s="202"/>
      <c r="BA8" s="203"/>
      <c r="BB8" s="203"/>
      <c r="BC8" s="204"/>
      <c r="BE8" s="202"/>
      <c r="BF8" s="203"/>
      <c r="BG8" s="203"/>
      <c r="BH8" s="204"/>
      <c r="BJ8" s="202"/>
      <c r="BK8" s="203"/>
      <c r="BL8" s="203"/>
      <c r="BM8" s="204"/>
      <c r="BO8" s="202"/>
      <c r="BP8" s="203"/>
      <c r="BQ8" s="203"/>
      <c r="BR8" s="204"/>
      <c r="BT8" s="202"/>
      <c r="BU8" s="203"/>
      <c r="BV8" s="203"/>
      <c r="BW8" s="204"/>
      <c r="BY8" s="202"/>
      <c r="BZ8" s="203"/>
      <c r="CA8" s="203"/>
      <c r="CB8" s="204"/>
      <c r="CD8" s="202"/>
      <c r="CE8" s="203"/>
      <c r="CF8" s="203"/>
      <c r="CG8" s="204"/>
    </row>
    <row r="9" spans="1:86" x14ac:dyDescent="0.25">
      <c r="A9" s="41"/>
      <c r="B9" s="206"/>
      <c r="C9" s="207"/>
      <c r="D9" s="207"/>
      <c r="E9" s="208"/>
      <c r="F9" s="205"/>
      <c r="G9" s="206"/>
      <c r="H9" s="207"/>
      <c r="I9" s="207"/>
      <c r="J9" s="208"/>
      <c r="K9" s="205"/>
      <c r="L9" s="206"/>
      <c r="M9" s="207"/>
      <c r="N9" s="207"/>
      <c r="O9" s="208"/>
      <c r="P9" s="205"/>
      <c r="Q9" s="206"/>
      <c r="R9" s="207"/>
      <c r="S9" s="207"/>
      <c r="T9" s="208"/>
      <c r="U9" s="205"/>
      <c r="V9" s="206"/>
      <c r="W9" s="207"/>
      <c r="X9" s="207"/>
      <c r="Y9" s="208"/>
      <c r="Z9" s="205"/>
      <c r="AA9" s="206"/>
      <c r="AB9" s="207"/>
      <c r="AC9" s="207"/>
      <c r="AD9" s="208"/>
      <c r="AE9" s="205"/>
      <c r="AF9" s="206"/>
      <c r="AG9" s="207"/>
      <c r="AH9" s="207"/>
      <c r="AI9" s="208"/>
      <c r="AJ9" s="205"/>
      <c r="AK9" s="206"/>
      <c r="AL9" s="207"/>
      <c r="AM9" s="207"/>
      <c r="AN9" s="208"/>
      <c r="AP9" s="206"/>
      <c r="AQ9" s="207"/>
      <c r="AR9" s="207"/>
      <c r="AS9" s="208"/>
      <c r="AU9" s="206"/>
      <c r="AV9" s="207"/>
      <c r="AW9" s="207"/>
      <c r="AX9" s="208"/>
      <c r="AZ9" s="206"/>
      <c r="BA9" s="207"/>
      <c r="BB9" s="207"/>
      <c r="BC9" s="208"/>
      <c r="BE9" s="206"/>
      <c r="BF9" s="207"/>
      <c r="BG9" s="207"/>
      <c r="BH9" s="208"/>
      <c r="BJ9" s="206"/>
      <c r="BK9" s="207"/>
      <c r="BL9" s="207"/>
      <c r="BM9" s="208"/>
      <c r="BO9" s="206"/>
      <c r="BP9" s="207"/>
      <c r="BQ9" s="207"/>
      <c r="BR9" s="208"/>
      <c r="BT9" s="206"/>
      <c r="BU9" s="207"/>
      <c r="BV9" s="207"/>
      <c r="BW9" s="208"/>
      <c r="BY9" s="206"/>
      <c r="BZ9" s="207"/>
      <c r="CA9" s="207"/>
      <c r="CB9" s="208"/>
      <c r="CD9" s="206"/>
      <c r="CE9" s="207"/>
      <c r="CF9" s="207"/>
      <c r="CG9" s="208"/>
    </row>
    <row r="10" spans="1:86" x14ac:dyDescent="0.25">
      <c r="A10" s="42" t="s">
        <v>32</v>
      </c>
      <c r="B10" s="209">
        <v>11521</v>
      </c>
      <c r="C10" s="210">
        <v>11940</v>
      </c>
      <c r="D10" s="210">
        <v>11907</v>
      </c>
      <c r="E10" s="211">
        <v>11444</v>
      </c>
      <c r="F10" s="212"/>
      <c r="G10" s="209">
        <v>11522</v>
      </c>
      <c r="H10" s="210">
        <v>13710</v>
      </c>
      <c r="I10" s="210">
        <v>13962</v>
      </c>
      <c r="J10" s="211">
        <v>15140</v>
      </c>
      <c r="K10" s="212"/>
      <c r="L10" s="209">
        <v>15260</v>
      </c>
      <c r="M10" s="210">
        <v>15897</v>
      </c>
      <c r="N10" s="210">
        <v>17018</v>
      </c>
      <c r="O10" s="211">
        <v>17601</v>
      </c>
      <c r="P10" s="212"/>
      <c r="Q10" s="209">
        <v>17754</v>
      </c>
      <c r="R10" s="210">
        <v>18040</v>
      </c>
      <c r="S10" s="210">
        <v>18448</v>
      </c>
      <c r="T10" s="211">
        <v>18670</v>
      </c>
      <c r="U10" s="212"/>
      <c r="V10" s="209">
        <v>17714</v>
      </c>
      <c r="W10" s="210">
        <v>17674</v>
      </c>
      <c r="X10" s="210">
        <v>17487</v>
      </c>
      <c r="Y10" s="211">
        <v>17700</v>
      </c>
      <c r="Z10" s="212"/>
      <c r="AA10" s="209">
        <v>18136</v>
      </c>
      <c r="AB10" s="210">
        <v>18410</v>
      </c>
      <c r="AC10" s="210">
        <v>18405</v>
      </c>
      <c r="AD10" s="211">
        <v>18620</v>
      </c>
      <c r="AE10" s="212"/>
      <c r="AF10" s="209">
        <v>18654</v>
      </c>
      <c r="AG10" s="210">
        <v>18760</v>
      </c>
      <c r="AH10" s="210">
        <v>18709</v>
      </c>
      <c r="AI10" s="211">
        <v>19442</v>
      </c>
      <c r="AJ10" s="212"/>
      <c r="AK10" s="209">
        <v>20158</v>
      </c>
      <c r="AL10" s="210">
        <v>20249</v>
      </c>
      <c r="AM10" s="210">
        <v>20216</v>
      </c>
      <c r="AN10" s="211">
        <v>20170</v>
      </c>
      <c r="AP10" s="209">
        <v>20295</v>
      </c>
      <c r="AQ10" s="210">
        <v>20209</v>
      </c>
      <c r="AR10" s="210">
        <v>20117</v>
      </c>
      <c r="AS10" s="211" t="s">
        <v>145</v>
      </c>
      <c r="AU10" s="209">
        <v>20294</v>
      </c>
      <c r="AV10" s="210">
        <v>20211</v>
      </c>
      <c r="AW10" s="210">
        <v>20123</v>
      </c>
      <c r="AX10" s="211" t="s">
        <v>151</v>
      </c>
      <c r="AY10" s="397"/>
      <c r="AZ10" s="209">
        <v>17683</v>
      </c>
      <c r="BA10" s="210">
        <v>18187</v>
      </c>
      <c r="BB10" s="210">
        <v>18421</v>
      </c>
      <c r="BC10" s="211">
        <v>18504</v>
      </c>
      <c r="BE10" s="209">
        <v>17695</v>
      </c>
      <c r="BF10" s="210">
        <v>18196</v>
      </c>
      <c r="BG10" s="210">
        <v>18426</v>
      </c>
      <c r="BH10" s="211">
        <v>18504</v>
      </c>
      <c r="BJ10" s="209">
        <v>18659</v>
      </c>
      <c r="BK10" s="210">
        <v>17993</v>
      </c>
      <c r="BL10" s="210">
        <v>17627</v>
      </c>
      <c r="BM10" s="211">
        <v>18210</v>
      </c>
      <c r="BO10" s="209">
        <v>17387</v>
      </c>
      <c r="BP10" s="210">
        <v>17414</v>
      </c>
      <c r="BQ10" s="210">
        <v>17289</v>
      </c>
      <c r="BR10" s="211">
        <v>17432</v>
      </c>
      <c r="BT10" s="209">
        <v>17593</v>
      </c>
      <c r="BU10" s="210">
        <v>17669</v>
      </c>
      <c r="BV10" s="210">
        <v>17576</v>
      </c>
      <c r="BW10" s="211">
        <v>17777</v>
      </c>
      <c r="BY10" s="209">
        <v>17418</v>
      </c>
      <c r="BZ10" s="210">
        <v>17491</v>
      </c>
      <c r="CA10" s="210">
        <v>17389</v>
      </c>
      <c r="CB10" s="211">
        <v>17568</v>
      </c>
      <c r="CD10" s="209">
        <v>18332</v>
      </c>
      <c r="CE10" s="210">
        <v>18702</v>
      </c>
      <c r="CF10" s="210">
        <v>19194</v>
      </c>
      <c r="CG10" s="211">
        <v>19417</v>
      </c>
    </row>
    <row r="11" spans="1:86" x14ac:dyDescent="0.25">
      <c r="A11" s="42"/>
      <c r="B11" s="209"/>
      <c r="C11" s="210"/>
      <c r="D11" s="210"/>
      <c r="E11" s="211"/>
      <c r="F11" s="212"/>
      <c r="G11" s="209"/>
      <c r="H11" s="210"/>
      <c r="I11" s="210"/>
      <c r="J11" s="211"/>
      <c r="K11" s="212"/>
      <c r="L11" s="209"/>
      <c r="M11" s="210"/>
      <c r="N11" s="210"/>
      <c r="O11" s="211"/>
      <c r="P11" s="212"/>
      <c r="Q11" s="209"/>
      <c r="R11" s="210"/>
      <c r="S11" s="210"/>
      <c r="T11" s="211"/>
      <c r="U11" s="212"/>
      <c r="V11" s="209"/>
      <c r="W11" s="210"/>
      <c r="X11" s="210"/>
      <c r="Y11" s="211"/>
      <c r="Z11" s="212"/>
      <c r="AA11" s="209"/>
      <c r="AB11" s="210"/>
      <c r="AC11" s="210"/>
      <c r="AD11" s="211"/>
      <c r="AE11" s="212"/>
      <c r="AF11" s="209"/>
      <c r="AG11" s="210"/>
      <c r="AH11" s="210"/>
      <c r="AI11" s="211"/>
      <c r="AJ11" s="212"/>
      <c r="AK11" s="209"/>
      <c r="AL11" s="210"/>
      <c r="AM11" s="210"/>
      <c r="AN11" s="211"/>
      <c r="AP11" s="209"/>
      <c r="AQ11" s="210"/>
      <c r="AR11" s="210"/>
      <c r="AS11" s="211"/>
      <c r="AU11" s="209"/>
      <c r="AV11" s="210"/>
      <c r="AW11" s="210"/>
      <c r="AX11" s="211"/>
      <c r="AY11" s="397"/>
      <c r="AZ11" s="209"/>
      <c r="BA11" s="210"/>
      <c r="BB11" s="210"/>
      <c r="BC11" s="211"/>
      <c r="BE11" s="209"/>
      <c r="BF11" s="210"/>
      <c r="BG11" s="210"/>
      <c r="BH11" s="211"/>
      <c r="BJ11" s="209"/>
      <c r="BK11" s="210"/>
      <c r="BL11" s="210"/>
      <c r="BM11" s="211"/>
      <c r="BO11" s="209"/>
      <c r="BP11" s="210"/>
      <c r="BQ11" s="210"/>
      <c r="BR11" s="211"/>
      <c r="BT11" s="209"/>
      <c r="BU11" s="210"/>
      <c r="BV11" s="210"/>
      <c r="BW11" s="211"/>
      <c r="BY11" s="209"/>
      <c r="BZ11" s="210"/>
      <c r="CA11" s="210"/>
      <c r="CB11" s="211"/>
      <c r="CD11" s="209"/>
      <c r="CE11" s="210"/>
      <c r="CF11" s="210"/>
      <c r="CG11" s="211"/>
    </row>
    <row r="12" spans="1:86" x14ac:dyDescent="0.25">
      <c r="A12" s="42" t="s">
        <v>33</v>
      </c>
      <c r="B12" s="213">
        <v>10047</v>
      </c>
      <c r="C12" s="187">
        <v>11126</v>
      </c>
      <c r="D12" s="187">
        <v>12791</v>
      </c>
      <c r="E12" s="211">
        <v>12590</v>
      </c>
      <c r="F12" s="214"/>
      <c r="G12" s="213">
        <v>13156</v>
      </c>
      <c r="H12" s="187">
        <v>13952</v>
      </c>
      <c r="I12" s="187">
        <v>14288</v>
      </c>
      <c r="J12" s="95">
        <v>14680</v>
      </c>
      <c r="K12" s="214"/>
      <c r="L12" s="213">
        <v>14492</v>
      </c>
      <c r="M12" s="187">
        <v>16077</v>
      </c>
      <c r="N12" s="187">
        <v>15907</v>
      </c>
      <c r="O12" s="95">
        <v>15827</v>
      </c>
      <c r="P12" s="214"/>
      <c r="Q12" s="213">
        <v>15080</v>
      </c>
      <c r="R12" s="187">
        <v>16055</v>
      </c>
      <c r="S12" s="187">
        <v>17944</v>
      </c>
      <c r="T12" s="95">
        <v>16818</v>
      </c>
      <c r="U12" s="214"/>
      <c r="V12" s="213">
        <v>16935</v>
      </c>
      <c r="W12" s="187">
        <v>16619</v>
      </c>
      <c r="X12" s="187">
        <v>16341</v>
      </c>
      <c r="Y12" s="95">
        <v>16235</v>
      </c>
      <c r="Z12" s="214"/>
      <c r="AA12" s="213">
        <v>16057</v>
      </c>
      <c r="AB12" s="187">
        <v>16809</v>
      </c>
      <c r="AC12" s="187">
        <v>17496</v>
      </c>
      <c r="AD12" s="95">
        <v>16966</v>
      </c>
      <c r="AE12" s="214"/>
      <c r="AF12" s="213">
        <v>16111</v>
      </c>
      <c r="AG12" s="187">
        <v>16515</v>
      </c>
      <c r="AH12" s="187">
        <v>16897</v>
      </c>
      <c r="AI12" s="95">
        <v>15480</v>
      </c>
      <c r="AJ12" s="214"/>
      <c r="AK12" s="209">
        <v>15147</v>
      </c>
      <c r="AL12" s="187">
        <v>15808</v>
      </c>
      <c r="AM12" s="187">
        <v>16421</v>
      </c>
      <c r="AN12" s="95">
        <v>16584</v>
      </c>
      <c r="AP12" s="209">
        <v>15945</v>
      </c>
      <c r="AQ12" s="187">
        <v>15876</v>
      </c>
      <c r="AR12" s="187">
        <v>16523</v>
      </c>
      <c r="AS12" s="95">
        <v>15469</v>
      </c>
      <c r="AU12" s="209">
        <v>15841</v>
      </c>
      <c r="AV12" s="210">
        <v>15776</v>
      </c>
      <c r="AW12" s="210">
        <v>16422</v>
      </c>
      <c r="AX12" s="95">
        <v>15374</v>
      </c>
      <c r="AY12" s="397"/>
      <c r="AZ12" s="209">
        <v>15794</v>
      </c>
      <c r="BA12" s="187">
        <v>16808</v>
      </c>
      <c r="BB12" s="187">
        <v>17251</v>
      </c>
      <c r="BC12" s="95">
        <v>16364</v>
      </c>
      <c r="BE12" s="209">
        <v>15795</v>
      </c>
      <c r="BF12" s="210">
        <v>16809</v>
      </c>
      <c r="BG12" s="210">
        <v>17251</v>
      </c>
      <c r="BH12" s="95">
        <v>16364</v>
      </c>
      <c r="BJ12" s="209">
        <v>15772</v>
      </c>
      <c r="BK12" s="187">
        <v>17158</v>
      </c>
      <c r="BL12" s="187">
        <v>16005</v>
      </c>
      <c r="BM12" s="95">
        <v>15590</v>
      </c>
      <c r="BO12" s="209">
        <v>15444</v>
      </c>
      <c r="BP12" s="187">
        <v>15768</v>
      </c>
      <c r="BQ12" s="187">
        <v>16023</v>
      </c>
      <c r="BR12" s="95">
        <v>17301</v>
      </c>
      <c r="BT12" s="209">
        <v>16593</v>
      </c>
      <c r="BU12" s="187">
        <v>17302</v>
      </c>
      <c r="BV12" s="187">
        <v>17702</v>
      </c>
      <c r="BW12" s="95">
        <v>17963</v>
      </c>
      <c r="BY12" s="209">
        <v>17286</v>
      </c>
      <c r="BZ12" s="187">
        <v>17973</v>
      </c>
      <c r="CA12" s="187">
        <v>18386</v>
      </c>
      <c r="CB12" s="95">
        <v>18697</v>
      </c>
      <c r="CD12" s="209">
        <v>17318</v>
      </c>
      <c r="CE12" s="187">
        <v>18493</v>
      </c>
      <c r="CF12" s="187">
        <v>18808</v>
      </c>
      <c r="CG12" s="95">
        <v>17945</v>
      </c>
    </row>
    <row r="13" spans="1:86" x14ac:dyDescent="0.25">
      <c r="A13" s="42"/>
      <c r="B13" s="213"/>
      <c r="C13" s="187"/>
      <c r="D13" s="187"/>
      <c r="E13" s="211"/>
      <c r="F13" s="214"/>
      <c r="G13" s="213"/>
      <c r="H13" s="187"/>
      <c r="I13" s="187"/>
      <c r="J13" s="95"/>
      <c r="K13" s="214"/>
      <c r="L13" s="213"/>
      <c r="M13" s="187"/>
      <c r="N13" s="187"/>
      <c r="O13" s="95"/>
      <c r="P13" s="214"/>
      <c r="Q13" s="213"/>
      <c r="R13" s="187"/>
      <c r="S13" s="187"/>
      <c r="T13" s="95"/>
      <c r="U13" s="214"/>
      <c r="V13" s="213"/>
      <c r="W13" s="187"/>
      <c r="X13" s="187"/>
      <c r="Y13" s="95"/>
      <c r="Z13" s="214"/>
      <c r="AA13" s="213"/>
      <c r="AB13" s="187"/>
      <c r="AC13" s="187"/>
      <c r="AD13" s="95"/>
      <c r="AE13" s="214"/>
      <c r="AF13" s="213"/>
      <c r="AG13" s="187"/>
      <c r="AH13" s="187"/>
      <c r="AI13" s="95"/>
      <c r="AJ13" s="214"/>
      <c r="AK13" s="209"/>
      <c r="AL13" s="187"/>
      <c r="AM13" s="187"/>
      <c r="AN13" s="95"/>
      <c r="AP13" s="209"/>
      <c r="AQ13" s="187"/>
      <c r="AR13" s="187"/>
      <c r="AS13" s="95"/>
      <c r="AU13" s="209"/>
      <c r="AV13" s="210"/>
      <c r="AW13" s="210"/>
      <c r="AX13" s="95"/>
      <c r="AY13" s="397"/>
      <c r="AZ13" s="209"/>
      <c r="BA13" s="187"/>
      <c r="BB13" s="187"/>
      <c r="BC13" s="95"/>
      <c r="BE13" s="209"/>
      <c r="BF13" s="210"/>
      <c r="BG13" s="210"/>
      <c r="BH13" s="95"/>
      <c r="BJ13" s="209"/>
      <c r="BK13" s="187"/>
      <c r="BL13" s="187"/>
      <c r="BM13" s="95"/>
      <c r="BO13" s="209"/>
      <c r="BP13" s="187"/>
      <c r="BQ13" s="187"/>
      <c r="BR13" s="95"/>
      <c r="BT13" s="209"/>
      <c r="BU13" s="187"/>
      <c r="BV13" s="187"/>
      <c r="BW13" s="95"/>
      <c r="BY13" s="209"/>
      <c r="BZ13" s="187"/>
      <c r="CA13" s="187"/>
      <c r="CB13" s="95"/>
      <c r="CD13" s="209"/>
      <c r="CE13" s="187"/>
      <c r="CF13" s="187"/>
      <c r="CG13" s="95"/>
    </row>
    <row r="14" spans="1:86" x14ac:dyDescent="0.25">
      <c r="A14" s="42" t="s">
        <v>139</v>
      </c>
      <c r="B14" s="213"/>
      <c r="C14" s="187"/>
      <c r="D14" s="187"/>
      <c r="E14" s="211">
        <v>564</v>
      </c>
      <c r="F14" s="214"/>
      <c r="G14" s="213">
        <v>665</v>
      </c>
      <c r="H14" s="187">
        <v>643</v>
      </c>
      <c r="I14" s="187">
        <v>644</v>
      </c>
      <c r="J14" s="95"/>
      <c r="K14" s="214"/>
      <c r="L14" s="213"/>
      <c r="M14" s="187">
        <v>33</v>
      </c>
      <c r="N14" s="187"/>
      <c r="O14" s="95"/>
      <c r="P14" s="214"/>
      <c r="Q14" s="213"/>
      <c r="R14" s="187"/>
      <c r="S14" s="187"/>
      <c r="T14" s="95"/>
      <c r="U14" s="214"/>
      <c r="V14" s="213"/>
      <c r="W14" s="187"/>
      <c r="X14" s="187">
        <v>843</v>
      </c>
      <c r="Y14" s="95"/>
      <c r="Z14" s="214"/>
      <c r="AA14" s="213"/>
      <c r="AB14" s="187"/>
      <c r="AC14" s="187"/>
      <c r="AD14" s="95"/>
      <c r="AE14" s="214"/>
      <c r="AF14" s="213"/>
      <c r="AG14" s="187"/>
      <c r="AH14" s="187"/>
      <c r="AI14" s="95"/>
      <c r="AJ14" s="214"/>
      <c r="AK14" s="213"/>
      <c r="AL14" s="187"/>
      <c r="AM14" s="187"/>
      <c r="AN14" s="95"/>
      <c r="AP14" s="213"/>
      <c r="AQ14" s="187"/>
      <c r="AR14" s="187"/>
      <c r="AS14" s="95" t="s">
        <v>146</v>
      </c>
      <c r="AU14" s="213"/>
      <c r="AV14" s="187"/>
      <c r="AW14" s="187"/>
      <c r="AX14" s="95" t="s">
        <v>146</v>
      </c>
      <c r="AY14" s="397"/>
      <c r="AZ14" s="213" t="s">
        <v>163</v>
      </c>
      <c r="BA14" s="187"/>
      <c r="BB14" s="187"/>
      <c r="BC14" s="95"/>
      <c r="BE14" s="213" t="s">
        <v>163</v>
      </c>
      <c r="BF14" s="187"/>
      <c r="BG14" s="187"/>
      <c r="BH14" s="95"/>
      <c r="BJ14" s="213" t="s">
        <v>144</v>
      </c>
      <c r="BK14" s="187">
        <v>508</v>
      </c>
      <c r="BL14" s="187">
        <v>541</v>
      </c>
      <c r="BM14" s="95">
        <v>35</v>
      </c>
      <c r="BO14" s="213">
        <v>35</v>
      </c>
      <c r="BP14" s="187" t="s">
        <v>144</v>
      </c>
      <c r="BQ14" s="473" t="s">
        <v>144</v>
      </c>
      <c r="BR14" s="95">
        <v>121</v>
      </c>
      <c r="BT14" s="213">
        <v>121</v>
      </c>
      <c r="BU14" s="187">
        <v>90</v>
      </c>
      <c r="BV14" s="473">
        <v>67</v>
      </c>
      <c r="BW14" s="95">
        <v>38</v>
      </c>
      <c r="BY14" s="213">
        <v>121</v>
      </c>
      <c r="BZ14" s="187">
        <v>90</v>
      </c>
      <c r="CA14" s="473">
        <v>67</v>
      </c>
      <c r="CB14" s="95">
        <v>38</v>
      </c>
      <c r="CD14" s="213">
        <v>13</v>
      </c>
      <c r="CE14" s="187">
        <v>16</v>
      </c>
      <c r="CF14" s="473">
        <v>10</v>
      </c>
      <c r="CG14" s="95">
        <v>332</v>
      </c>
    </row>
    <row r="15" spans="1:86" x14ac:dyDescent="0.25">
      <c r="A15" s="42"/>
      <c r="B15" s="213"/>
      <c r="C15" s="187"/>
      <c r="D15" s="187"/>
      <c r="E15" s="95"/>
      <c r="F15" s="215"/>
      <c r="G15" s="213"/>
      <c r="H15" s="187"/>
      <c r="I15" s="187"/>
      <c r="J15" s="95"/>
      <c r="K15" s="215"/>
      <c r="L15" s="213"/>
      <c r="M15" s="187"/>
      <c r="N15" s="187"/>
      <c r="O15" s="95"/>
      <c r="P15" s="215"/>
      <c r="Q15" s="213"/>
      <c r="R15" s="187"/>
      <c r="S15" s="187"/>
      <c r="T15" s="95"/>
      <c r="U15" s="215"/>
      <c r="V15" s="213"/>
      <c r="W15" s="187"/>
      <c r="X15" s="187"/>
      <c r="Y15" s="95"/>
      <c r="Z15" s="215"/>
      <c r="AA15" s="213"/>
      <c r="AB15" s="187"/>
      <c r="AC15" s="187"/>
      <c r="AD15" s="95"/>
      <c r="AE15" s="215"/>
      <c r="AF15" s="213"/>
      <c r="AG15" s="187"/>
      <c r="AH15" s="187"/>
      <c r="AI15" s="95"/>
      <c r="AJ15" s="215"/>
      <c r="AK15" s="213"/>
      <c r="AL15" s="187"/>
      <c r="AM15" s="187"/>
      <c r="AN15" s="95"/>
      <c r="AP15" s="213"/>
      <c r="AQ15" s="187"/>
      <c r="AR15" s="187"/>
      <c r="AS15" s="95"/>
      <c r="AU15" s="213"/>
      <c r="AV15" s="187"/>
      <c r="AW15" s="187"/>
      <c r="AX15" s="95"/>
      <c r="AY15" s="397"/>
      <c r="AZ15" s="213"/>
      <c r="BA15" s="187"/>
      <c r="BB15" s="187"/>
      <c r="BC15" s="95"/>
      <c r="BE15" s="213"/>
      <c r="BF15" s="187"/>
      <c r="BG15" s="187"/>
      <c r="BH15" s="95"/>
      <c r="BJ15" s="213"/>
      <c r="BK15" s="187"/>
      <c r="BL15" s="187"/>
      <c r="BM15" s="95"/>
      <c r="BO15" s="213"/>
      <c r="BP15" s="187"/>
      <c r="BQ15" s="187"/>
      <c r="BR15" s="95"/>
      <c r="BT15" s="213"/>
      <c r="BU15" s="187"/>
      <c r="BV15" s="187"/>
      <c r="BW15" s="95"/>
      <c r="BY15" s="213"/>
      <c r="BZ15" s="187"/>
      <c r="CA15" s="187"/>
      <c r="CB15" s="95"/>
      <c r="CD15" s="213"/>
      <c r="CE15" s="187"/>
      <c r="CF15" s="187"/>
      <c r="CG15" s="95"/>
    </row>
    <row r="16" spans="1:86" x14ac:dyDescent="0.25">
      <c r="A16" s="43" t="s">
        <v>31</v>
      </c>
      <c r="B16" s="216">
        <v>21568</v>
      </c>
      <c r="C16" s="217">
        <v>23066</v>
      </c>
      <c r="D16" s="218">
        <v>24698</v>
      </c>
      <c r="E16" s="219">
        <v>24598</v>
      </c>
      <c r="F16" s="215"/>
      <c r="G16" s="220">
        <v>25343</v>
      </c>
      <c r="H16" s="217">
        <v>28305</v>
      </c>
      <c r="I16" s="218">
        <v>28894</v>
      </c>
      <c r="J16" s="219">
        <v>29820</v>
      </c>
      <c r="K16" s="215"/>
      <c r="L16" s="216">
        <v>29752</v>
      </c>
      <c r="M16" s="217">
        <v>32007</v>
      </c>
      <c r="N16" s="218">
        <v>32925</v>
      </c>
      <c r="O16" s="219">
        <v>33428</v>
      </c>
      <c r="P16" s="215"/>
      <c r="Q16" s="216">
        <v>32834</v>
      </c>
      <c r="R16" s="217">
        <v>34095</v>
      </c>
      <c r="S16" s="218">
        <v>36392</v>
      </c>
      <c r="T16" s="219">
        <v>35488</v>
      </c>
      <c r="U16" s="215"/>
      <c r="V16" s="216">
        <v>34649</v>
      </c>
      <c r="W16" s="218">
        <v>34293</v>
      </c>
      <c r="X16" s="218">
        <v>34671</v>
      </c>
      <c r="Y16" s="219">
        <v>33935</v>
      </c>
      <c r="Z16" s="215"/>
      <c r="AA16" s="216">
        <v>34193</v>
      </c>
      <c r="AB16" s="218">
        <v>35219</v>
      </c>
      <c r="AC16" s="218">
        <v>35901</v>
      </c>
      <c r="AD16" s="219">
        <v>35586</v>
      </c>
      <c r="AE16" s="215"/>
      <c r="AF16" s="216">
        <v>34765</v>
      </c>
      <c r="AG16" s="218">
        <v>35275</v>
      </c>
      <c r="AH16" s="218">
        <v>35606</v>
      </c>
      <c r="AI16" s="219">
        <v>34922</v>
      </c>
      <c r="AJ16" s="215"/>
      <c r="AK16" s="216">
        <v>35305</v>
      </c>
      <c r="AL16" s="218">
        <v>36057</v>
      </c>
      <c r="AM16" s="218">
        <v>36637</v>
      </c>
      <c r="AN16" s="219">
        <v>36754</v>
      </c>
      <c r="AP16" s="216">
        <v>36240</v>
      </c>
      <c r="AQ16" s="218">
        <v>36085</v>
      </c>
      <c r="AR16" s="218">
        <v>36640</v>
      </c>
      <c r="AS16" s="219">
        <v>34304</v>
      </c>
      <c r="AU16" s="216">
        <v>36135</v>
      </c>
      <c r="AV16" s="218">
        <v>35987</v>
      </c>
      <c r="AW16" s="218">
        <v>36545</v>
      </c>
      <c r="AX16" s="219">
        <v>34215</v>
      </c>
      <c r="AY16" s="397"/>
      <c r="AZ16" s="216">
        <v>34121</v>
      </c>
      <c r="BA16" s="218">
        <v>34995</v>
      </c>
      <c r="BB16" s="218">
        <v>35672</v>
      </c>
      <c r="BC16" s="219">
        <v>34868</v>
      </c>
      <c r="BE16" s="216">
        <v>34134</v>
      </c>
      <c r="BF16" s="218">
        <v>35005</v>
      </c>
      <c r="BG16" s="218">
        <v>35677</v>
      </c>
      <c r="BH16" s="219">
        <v>34868</v>
      </c>
      <c r="BJ16" s="216">
        <v>34431</v>
      </c>
      <c r="BK16" s="218">
        <f>SUM(BK10:BK14)</f>
        <v>35659</v>
      </c>
      <c r="BL16" s="218">
        <v>34173</v>
      </c>
      <c r="BM16" s="219">
        <v>33835</v>
      </c>
      <c r="BO16" s="216">
        <v>32866</v>
      </c>
      <c r="BP16" s="218">
        <v>33182</v>
      </c>
      <c r="BQ16" s="218">
        <v>33312</v>
      </c>
      <c r="BR16" s="219">
        <v>34854</v>
      </c>
      <c r="BT16" s="216">
        <v>34307</v>
      </c>
      <c r="BU16" s="218">
        <v>35061</v>
      </c>
      <c r="BV16" s="218">
        <v>35345</v>
      </c>
      <c r="BW16" s="219">
        <v>35778</v>
      </c>
      <c r="BY16" s="216">
        <v>34825</v>
      </c>
      <c r="BZ16" s="218">
        <v>35554</v>
      </c>
      <c r="CA16" s="218">
        <v>35842</v>
      </c>
      <c r="CB16" s="219">
        <v>36303</v>
      </c>
      <c r="CD16" s="220">
        <v>35663</v>
      </c>
      <c r="CE16" s="217">
        <v>37211</v>
      </c>
      <c r="CF16" s="217">
        <v>38012</v>
      </c>
      <c r="CG16" s="276">
        <v>37694</v>
      </c>
    </row>
    <row r="17" spans="1:85" x14ac:dyDescent="0.25">
      <c r="A17" s="41"/>
      <c r="B17" s="213"/>
      <c r="C17" s="187"/>
      <c r="D17" s="187"/>
      <c r="E17" s="95"/>
      <c r="F17" s="187"/>
      <c r="G17" s="213"/>
      <c r="H17" s="187"/>
      <c r="I17" s="187"/>
      <c r="J17" s="95"/>
      <c r="K17" s="187"/>
      <c r="L17" s="213"/>
      <c r="M17" s="187"/>
      <c r="N17" s="187"/>
      <c r="O17" s="95"/>
      <c r="P17" s="187"/>
      <c r="Q17" s="213"/>
      <c r="R17" s="187"/>
      <c r="S17" s="187"/>
      <c r="T17" s="95"/>
      <c r="U17" s="187"/>
      <c r="V17" s="213"/>
      <c r="W17" s="187"/>
      <c r="X17" s="187"/>
      <c r="Y17" s="95"/>
      <c r="Z17" s="187"/>
      <c r="AA17" s="213"/>
      <c r="AB17" s="187"/>
      <c r="AC17" s="187"/>
      <c r="AD17" s="95"/>
      <c r="AE17" s="187"/>
      <c r="AF17" s="213"/>
      <c r="AG17" s="187"/>
      <c r="AH17" s="187"/>
      <c r="AI17" s="95"/>
      <c r="AJ17" s="187"/>
      <c r="AK17" s="213"/>
      <c r="AL17" s="187"/>
      <c r="AM17" s="187"/>
      <c r="AN17" s="95"/>
      <c r="AP17" s="213"/>
      <c r="AQ17" s="187"/>
      <c r="AR17" s="187"/>
      <c r="AS17" s="95"/>
      <c r="AU17" s="213"/>
      <c r="AV17" s="187"/>
      <c r="AW17" s="187"/>
      <c r="AX17" s="95"/>
      <c r="AY17" s="397"/>
      <c r="AZ17" s="213"/>
      <c r="BA17" s="187"/>
      <c r="BB17" s="187"/>
      <c r="BC17" s="95"/>
      <c r="BE17" s="213"/>
      <c r="BF17" s="187"/>
      <c r="BG17" s="187"/>
      <c r="BH17" s="95"/>
      <c r="BJ17" s="213"/>
      <c r="BK17" s="187"/>
      <c r="BL17" s="187"/>
      <c r="BM17" s="95"/>
      <c r="BO17" s="213"/>
      <c r="BP17" s="187"/>
      <c r="BQ17" s="187"/>
      <c r="BR17" s="95"/>
      <c r="BT17" s="213"/>
      <c r="BU17" s="187"/>
      <c r="BV17" s="187"/>
      <c r="BW17" s="95"/>
      <c r="BY17" s="209"/>
      <c r="BZ17" s="187"/>
      <c r="CA17" s="187"/>
      <c r="CB17" s="95"/>
      <c r="CD17" s="213"/>
      <c r="CE17" s="187"/>
      <c r="CF17" s="187"/>
      <c r="CG17" s="95"/>
    </row>
    <row r="18" spans="1:85" x14ac:dyDescent="0.25">
      <c r="A18" s="42" t="s">
        <v>34</v>
      </c>
      <c r="B18" s="213">
        <v>5093</v>
      </c>
      <c r="C18" s="187">
        <v>5053</v>
      </c>
      <c r="D18" s="187">
        <v>5296</v>
      </c>
      <c r="E18" s="95">
        <v>5561</v>
      </c>
      <c r="F18" s="187"/>
      <c r="G18" s="213">
        <v>5740</v>
      </c>
      <c r="H18" s="187">
        <v>5806</v>
      </c>
      <c r="I18" s="187">
        <v>6151</v>
      </c>
      <c r="J18" s="95">
        <v>6493</v>
      </c>
      <c r="K18" s="187"/>
      <c r="L18" s="213">
        <v>6787</v>
      </c>
      <c r="M18" s="187">
        <v>7032</v>
      </c>
      <c r="N18" s="187">
        <v>7457</v>
      </c>
      <c r="O18" s="95">
        <v>8205</v>
      </c>
      <c r="P18" s="187"/>
      <c r="Q18" s="213">
        <v>8075</v>
      </c>
      <c r="R18" s="187">
        <v>8033</v>
      </c>
      <c r="S18" s="187">
        <v>8562</v>
      </c>
      <c r="T18" s="95">
        <v>8765</v>
      </c>
      <c r="U18" s="187"/>
      <c r="V18" s="213">
        <v>8839</v>
      </c>
      <c r="W18" s="187">
        <v>8642</v>
      </c>
      <c r="X18" s="187">
        <v>9138</v>
      </c>
      <c r="Y18" s="95">
        <v>9726</v>
      </c>
      <c r="Z18" s="187"/>
      <c r="AA18" s="213">
        <v>10079</v>
      </c>
      <c r="AB18" s="187">
        <v>9853</v>
      </c>
      <c r="AC18" s="187">
        <v>10086</v>
      </c>
      <c r="AD18" s="95">
        <v>10607</v>
      </c>
      <c r="AE18" s="187"/>
      <c r="AF18" s="213">
        <v>10546</v>
      </c>
      <c r="AG18" s="187">
        <v>10253</v>
      </c>
      <c r="AH18" s="187">
        <v>10596</v>
      </c>
      <c r="AI18" s="95">
        <v>9678</v>
      </c>
      <c r="AJ18" s="187"/>
      <c r="AK18" s="209">
        <v>9689</v>
      </c>
      <c r="AL18" s="187">
        <v>9372</v>
      </c>
      <c r="AM18" s="187">
        <v>9624</v>
      </c>
      <c r="AN18" s="95">
        <v>10078</v>
      </c>
      <c r="AP18" s="209">
        <v>9927</v>
      </c>
      <c r="AQ18" s="187">
        <v>9617</v>
      </c>
      <c r="AR18" s="187">
        <v>9953</v>
      </c>
      <c r="AS18" s="95" t="s">
        <v>147</v>
      </c>
      <c r="AU18" s="209">
        <v>9912</v>
      </c>
      <c r="AV18" s="210">
        <v>9603</v>
      </c>
      <c r="AW18" s="210">
        <v>9938</v>
      </c>
      <c r="AX18" s="95" t="s">
        <v>152</v>
      </c>
      <c r="AY18" s="397"/>
      <c r="AZ18" s="209">
        <v>8941</v>
      </c>
      <c r="BA18" s="187">
        <v>8952</v>
      </c>
      <c r="BB18" s="187">
        <v>9318</v>
      </c>
      <c r="BC18" s="95">
        <v>9455</v>
      </c>
      <c r="BE18" s="209">
        <v>8889</v>
      </c>
      <c r="BF18" s="210">
        <v>8917</v>
      </c>
      <c r="BG18" s="210">
        <v>9300</v>
      </c>
      <c r="BH18" s="95">
        <v>9455</v>
      </c>
      <c r="BJ18" s="209">
        <v>9308</v>
      </c>
      <c r="BK18" s="187">
        <v>8732</v>
      </c>
      <c r="BL18" s="187">
        <v>8952</v>
      </c>
      <c r="BM18" s="95">
        <v>9293</v>
      </c>
      <c r="BO18" s="209">
        <v>8897</v>
      </c>
      <c r="BP18" s="187">
        <v>8415</v>
      </c>
      <c r="BQ18" s="187">
        <v>8773</v>
      </c>
      <c r="BR18" s="95">
        <v>9420</v>
      </c>
      <c r="BT18" s="209">
        <v>9428</v>
      </c>
      <c r="BU18" s="187">
        <v>9173</v>
      </c>
      <c r="BV18" s="187">
        <v>9654</v>
      </c>
      <c r="BW18" s="95">
        <v>10210</v>
      </c>
      <c r="BY18" s="209">
        <v>9653</v>
      </c>
      <c r="BZ18" s="187">
        <v>9380</v>
      </c>
      <c r="CA18" s="187">
        <v>9858</v>
      </c>
      <c r="CB18" s="95">
        <v>10416</v>
      </c>
      <c r="CD18" s="209">
        <v>10343</v>
      </c>
      <c r="CE18" s="187">
        <v>9947</v>
      </c>
      <c r="CF18" s="187">
        <v>10383</v>
      </c>
      <c r="CG18" s="95">
        <v>11117</v>
      </c>
    </row>
    <row r="19" spans="1:85" x14ac:dyDescent="0.25">
      <c r="A19" s="41"/>
      <c r="B19" s="213"/>
      <c r="C19" s="187"/>
      <c r="D19" s="187"/>
      <c r="E19" s="95"/>
      <c r="F19" s="187"/>
      <c r="G19" s="213"/>
      <c r="H19" s="187"/>
      <c r="I19" s="187"/>
      <c r="J19" s="95"/>
      <c r="K19" s="187"/>
      <c r="L19" s="213"/>
      <c r="M19" s="187"/>
      <c r="N19" s="187"/>
      <c r="O19" s="95"/>
      <c r="P19" s="187"/>
      <c r="Q19" s="213"/>
      <c r="R19" s="187"/>
      <c r="S19" s="187"/>
      <c r="T19" s="95"/>
      <c r="U19" s="187"/>
      <c r="V19" s="213"/>
      <c r="W19" s="187"/>
      <c r="X19" s="187"/>
      <c r="Y19" s="95"/>
      <c r="Z19" s="187"/>
      <c r="AA19" s="213"/>
      <c r="AB19" s="187"/>
      <c r="AC19" s="187"/>
      <c r="AD19" s="95"/>
      <c r="AE19" s="187"/>
      <c r="AF19" s="213"/>
      <c r="AG19" s="187"/>
      <c r="AH19" s="187"/>
      <c r="AI19" s="95"/>
      <c r="AJ19" s="187"/>
      <c r="AK19" s="209"/>
      <c r="AL19" s="187"/>
      <c r="AM19" s="187"/>
      <c r="AN19" s="95"/>
      <c r="AP19" s="209"/>
      <c r="AQ19" s="187"/>
      <c r="AR19" s="187"/>
      <c r="AS19" s="95"/>
      <c r="AU19" s="209"/>
      <c r="AV19" s="210"/>
      <c r="AW19" s="210"/>
      <c r="AX19" s="95"/>
      <c r="AY19" s="397"/>
      <c r="AZ19" s="209"/>
      <c r="BA19" s="187"/>
      <c r="BB19" s="187"/>
      <c r="BC19" s="95"/>
      <c r="BE19" s="209"/>
      <c r="BF19" s="210"/>
      <c r="BG19" s="210"/>
      <c r="BH19" s="95"/>
      <c r="BJ19" s="209"/>
      <c r="BK19" s="187"/>
      <c r="BL19" s="187"/>
      <c r="BM19" s="95"/>
      <c r="BO19" s="209"/>
      <c r="BP19" s="187"/>
      <c r="BQ19" s="187"/>
      <c r="BR19" s="95"/>
      <c r="BT19" s="209"/>
      <c r="BU19" s="187"/>
      <c r="BV19" s="187"/>
      <c r="BW19" s="95"/>
      <c r="BY19" s="209"/>
      <c r="BZ19" s="187"/>
      <c r="CA19" s="187"/>
      <c r="CB19" s="95"/>
      <c r="CD19" s="209"/>
      <c r="CE19" s="187"/>
      <c r="CF19" s="187"/>
      <c r="CG19" s="95"/>
    </row>
    <row r="20" spans="1:85" s="22" customFormat="1" x14ac:dyDescent="0.25">
      <c r="A20" s="44" t="s">
        <v>35</v>
      </c>
      <c r="B20" s="213">
        <v>5402</v>
      </c>
      <c r="C20" s="187">
        <v>5894</v>
      </c>
      <c r="D20" s="187">
        <v>6232</v>
      </c>
      <c r="E20" s="95">
        <v>6075</v>
      </c>
      <c r="F20" s="187"/>
      <c r="G20" s="213">
        <v>6752</v>
      </c>
      <c r="H20" s="187">
        <v>8480</v>
      </c>
      <c r="I20" s="187">
        <v>8245</v>
      </c>
      <c r="J20" s="95">
        <v>8351</v>
      </c>
      <c r="K20" s="187"/>
      <c r="L20" s="213">
        <v>8372</v>
      </c>
      <c r="M20" s="187">
        <v>8389</v>
      </c>
      <c r="N20" s="187">
        <v>8426</v>
      </c>
      <c r="O20" s="95">
        <v>8644</v>
      </c>
      <c r="P20" s="187"/>
      <c r="Q20" s="213">
        <v>8633</v>
      </c>
      <c r="R20" s="187">
        <v>8010</v>
      </c>
      <c r="S20" s="187">
        <v>8994</v>
      </c>
      <c r="T20" s="95">
        <v>8796</v>
      </c>
      <c r="U20" s="187"/>
      <c r="V20" s="213">
        <v>8864</v>
      </c>
      <c r="W20" s="187">
        <v>8982</v>
      </c>
      <c r="X20" s="187">
        <v>8763</v>
      </c>
      <c r="Y20" s="95">
        <v>8250</v>
      </c>
      <c r="Z20" s="187"/>
      <c r="AA20" s="213">
        <v>7994</v>
      </c>
      <c r="AB20" s="187">
        <v>8203</v>
      </c>
      <c r="AC20" s="187">
        <v>8671</v>
      </c>
      <c r="AD20" s="95">
        <v>8732</v>
      </c>
      <c r="AE20" s="187"/>
      <c r="AF20" s="213">
        <v>8816</v>
      </c>
      <c r="AG20" s="187">
        <v>8837</v>
      </c>
      <c r="AH20" s="187">
        <v>9054</v>
      </c>
      <c r="AI20" s="95">
        <v>8875</v>
      </c>
      <c r="AJ20" s="187"/>
      <c r="AK20" s="209">
        <v>9779</v>
      </c>
      <c r="AL20" s="187">
        <v>9074</v>
      </c>
      <c r="AM20" s="187">
        <v>9230</v>
      </c>
      <c r="AN20" s="95">
        <v>9845</v>
      </c>
      <c r="AP20" s="209">
        <v>9869</v>
      </c>
      <c r="AQ20" s="187">
        <v>9886</v>
      </c>
      <c r="AR20" s="187">
        <v>10333</v>
      </c>
      <c r="AS20" s="95">
        <v>8959</v>
      </c>
      <c r="AU20" s="209">
        <v>9849</v>
      </c>
      <c r="AV20" s="210">
        <v>9866</v>
      </c>
      <c r="AW20" s="210">
        <v>10314</v>
      </c>
      <c r="AX20" s="95">
        <v>8941</v>
      </c>
      <c r="AY20" s="397"/>
      <c r="AZ20" s="209">
        <v>9206</v>
      </c>
      <c r="BA20" s="187">
        <v>9455</v>
      </c>
      <c r="BB20" s="187">
        <v>8430</v>
      </c>
      <c r="BC20" s="95">
        <v>8308</v>
      </c>
      <c r="BE20" s="209">
        <v>9204</v>
      </c>
      <c r="BF20" s="210">
        <v>9455</v>
      </c>
      <c r="BG20" s="210">
        <v>8430</v>
      </c>
      <c r="BH20" s="95">
        <v>8308</v>
      </c>
      <c r="BJ20" s="209">
        <v>8374</v>
      </c>
      <c r="BK20" s="187">
        <v>8018</v>
      </c>
      <c r="BL20" s="187">
        <v>7644</v>
      </c>
      <c r="BM20" s="95">
        <v>7562</v>
      </c>
      <c r="BO20" s="209">
        <v>7712</v>
      </c>
      <c r="BP20" s="187">
        <v>7755</v>
      </c>
      <c r="BQ20" s="187">
        <v>7737</v>
      </c>
      <c r="BR20" s="95">
        <v>8538</v>
      </c>
      <c r="BT20" s="209">
        <v>8174</v>
      </c>
      <c r="BU20" s="187">
        <v>8485</v>
      </c>
      <c r="BV20" s="187">
        <v>8171</v>
      </c>
      <c r="BW20" s="95">
        <v>8020</v>
      </c>
      <c r="BY20" s="209">
        <v>8284</v>
      </c>
      <c r="BZ20" s="187">
        <v>8584</v>
      </c>
      <c r="CA20" s="187">
        <v>8277</v>
      </c>
      <c r="CB20" s="95">
        <v>8128</v>
      </c>
      <c r="CD20" s="209">
        <v>8568</v>
      </c>
      <c r="CE20" s="187">
        <v>9070</v>
      </c>
      <c r="CF20" s="187">
        <v>9097</v>
      </c>
      <c r="CG20" s="95">
        <v>7496</v>
      </c>
    </row>
    <row r="21" spans="1:85" x14ac:dyDescent="0.25">
      <c r="A21" s="42"/>
      <c r="B21" s="213"/>
      <c r="C21" s="187"/>
      <c r="D21" s="187"/>
      <c r="E21" s="95"/>
      <c r="F21" s="187"/>
      <c r="G21" s="213"/>
      <c r="H21" s="187"/>
      <c r="I21" s="187"/>
      <c r="J21" s="95"/>
      <c r="K21" s="187"/>
      <c r="L21" s="213"/>
      <c r="M21" s="187"/>
      <c r="N21" s="187"/>
      <c r="O21" s="95"/>
      <c r="P21" s="187"/>
      <c r="Q21" s="213"/>
      <c r="R21" s="187"/>
      <c r="S21" s="187"/>
      <c r="T21" s="95"/>
      <c r="U21" s="187"/>
      <c r="V21" s="213"/>
      <c r="W21" s="187"/>
      <c r="X21" s="187"/>
      <c r="Y21" s="95"/>
      <c r="Z21" s="187"/>
      <c r="AA21" s="213"/>
      <c r="AB21" s="187"/>
      <c r="AC21" s="187"/>
      <c r="AD21" s="95"/>
      <c r="AE21" s="187"/>
      <c r="AF21" s="213"/>
      <c r="AG21" s="187"/>
      <c r="AH21" s="187"/>
      <c r="AI21" s="95"/>
      <c r="AJ21" s="187"/>
      <c r="AK21" s="209"/>
      <c r="AL21" s="187"/>
      <c r="AM21" s="187"/>
      <c r="AN21" s="95"/>
      <c r="AP21" s="209"/>
      <c r="AQ21" s="187"/>
      <c r="AR21" s="187"/>
      <c r="AS21" s="95"/>
      <c r="AU21" s="209"/>
      <c r="AV21" s="210"/>
      <c r="AW21" s="210"/>
      <c r="AX21" s="95"/>
      <c r="AY21" s="397"/>
      <c r="AZ21" s="209"/>
      <c r="BA21" s="187"/>
      <c r="BB21" s="187"/>
      <c r="BC21" s="95"/>
      <c r="BE21" s="209"/>
      <c r="BF21" s="210"/>
      <c r="BG21" s="210"/>
      <c r="BH21" s="95"/>
      <c r="BJ21" s="209"/>
      <c r="BK21" s="187"/>
      <c r="BL21" s="187"/>
      <c r="BM21" s="95"/>
      <c r="BO21" s="209"/>
      <c r="BP21" s="187"/>
      <c r="BQ21" s="187"/>
      <c r="BR21" s="95"/>
      <c r="BT21" s="209"/>
      <c r="BU21" s="187"/>
      <c r="BV21" s="187"/>
      <c r="BW21" s="95"/>
      <c r="BY21" s="209"/>
      <c r="BZ21" s="187"/>
      <c r="CA21" s="187"/>
      <c r="CB21" s="95"/>
      <c r="CD21" s="209"/>
      <c r="CE21" s="187"/>
      <c r="CF21" s="187"/>
      <c r="CG21" s="95"/>
    </row>
    <row r="22" spans="1:85" x14ac:dyDescent="0.25">
      <c r="A22" s="42" t="s">
        <v>36</v>
      </c>
      <c r="B22" s="213">
        <v>11073</v>
      </c>
      <c r="C22" s="187">
        <v>12119</v>
      </c>
      <c r="D22" s="187">
        <v>13170</v>
      </c>
      <c r="E22" s="95">
        <v>12612</v>
      </c>
      <c r="F22" s="187"/>
      <c r="G22" s="213">
        <v>12418</v>
      </c>
      <c r="H22" s="187">
        <v>13620</v>
      </c>
      <c r="I22" s="187">
        <v>14111</v>
      </c>
      <c r="J22" s="95">
        <v>14976</v>
      </c>
      <c r="K22" s="187"/>
      <c r="L22" s="213">
        <v>14593</v>
      </c>
      <c r="M22" s="187">
        <v>16586</v>
      </c>
      <c r="N22" s="187">
        <v>17042</v>
      </c>
      <c r="O22" s="95">
        <v>16579</v>
      </c>
      <c r="P22" s="187"/>
      <c r="Q22" s="213">
        <v>16126</v>
      </c>
      <c r="R22" s="187">
        <v>18052</v>
      </c>
      <c r="S22" s="187">
        <v>18836</v>
      </c>
      <c r="T22" s="95">
        <v>17927</v>
      </c>
      <c r="U22" s="187"/>
      <c r="V22" s="213">
        <v>16946</v>
      </c>
      <c r="W22" s="187">
        <v>16669</v>
      </c>
      <c r="X22" s="187">
        <v>15983</v>
      </c>
      <c r="Y22" s="95">
        <v>15959</v>
      </c>
      <c r="Z22" s="187"/>
      <c r="AA22" s="213">
        <v>16120</v>
      </c>
      <c r="AB22" s="187">
        <v>17163</v>
      </c>
      <c r="AC22" s="187">
        <v>17144</v>
      </c>
      <c r="AD22" s="95">
        <v>16247</v>
      </c>
      <c r="AE22" s="187"/>
      <c r="AF22" s="213">
        <v>15403</v>
      </c>
      <c r="AG22" s="187">
        <v>16185</v>
      </c>
      <c r="AH22" s="187">
        <v>15956</v>
      </c>
      <c r="AI22" s="95">
        <v>16369</v>
      </c>
      <c r="AJ22" s="187"/>
      <c r="AK22" s="209">
        <v>15837</v>
      </c>
      <c r="AL22" s="187">
        <v>17611</v>
      </c>
      <c r="AM22" s="187">
        <v>17783</v>
      </c>
      <c r="AN22" s="95">
        <v>16831</v>
      </c>
      <c r="AP22" s="209">
        <v>16444</v>
      </c>
      <c r="AQ22" s="187">
        <v>16582</v>
      </c>
      <c r="AR22" s="187">
        <v>16354</v>
      </c>
      <c r="AS22" s="95">
        <v>16495</v>
      </c>
      <c r="AU22" s="209">
        <v>16374</v>
      </c>
      <c r="AV22" s="210">
        <v>16518</v>
      </c>
      <c r="AW22" s="210">
        <v>16293</v>
      </c>
      <c r="AX22" s="95">
        <v>16439</v>
      </c>
      <c r="AY22" s="397"/>
      <c r="AZ22" s="209">
        <v>15833</v>
      </c>
      <c r="BA22" s="187">
        <v>16588</v>
      </c>
      <c r="BB22" s="187">
        <v>17924</v>
      </c>
      <c r="BC22" s="95">
        <v>17105</v>
      </c>
      <c r="BE22" s="209">
        <v>15900</v>
      </c>
      <c r="BF22" s="210">
        <v>16633</v>
      </c>
      <c r="BG22" s="210">
        <v>17947</v>
      </c>
      <c r="BH22" s="95">
        <v>17105</v>
      </c>
      <c r="BJ22" s="209">
        <v>16749</v>
      </c>
      <c r="BK22" s="187">
        <v>18909</v>
      </c>
      <c r="BL22" s="187">
        <v>17577</v>
      </c>
      <c r="BM22" s="95">
        <v>16980</v>
      </c>
      <c r="BO22" s="209">
        <v>16257</v>
      </c>
      <c r="BP22" s="187">
        <v>17012</v>
      </c>
      <c r="BQ22" s="187">
        <v>16802</v>
      </c>
      <c r="BR22" s="95">
        <v>16896</v>
      </c>
      <c r="BT22" s="209">
        <v>16705</v>
      </c>
      <c r="BU22" s="187">
        <v>17403</v>
      </c>
      <c r="BV22" s="187">
        <v>17520</v>
      </c>
      <c r="BW22" s="95">
        <v>17548</v>
      </c>
      <c r="BY22" s="209">
        <v>16888</v>
      </c>
      <c r="BZ22" s="187">
        <v>17590</v>
      </c>
      <c r="CA22" s="187">
        <v>17707</v>
      </c>
      <c r="CB22" s="95">
        <v>17759</v>
      </c>
      <c r="CD22" s="209">
        <v>16752</v>
      </c>
      <c r="CE22" s="187">
        <v>18194</v>
      </c>
      <c r="CF22" s="187">
        <v>18532</v>
      </c>
      <c r="CG22" s="95">
        <v>18756</v>
      </c>
    </row>
    <row r="23" spans="1:85" x14ac:dyDescent="0.25">
      <c r="A23" s="42"/>
      <c r="B23" s="213"/>
      <c r="C23" s="187"/>
      <c r="D23" s="187"/>
      <c r="E23" s="95"/>
      <c r="F23" s="187"/>
      <c r="G23" s="213"/>
      <c r="H23" s="187"/>
      <c r="I23" s="187"/>
      <c r="J23" s="95"/>
      <c r="K23" s="187"/>
      <c r="L23" s="213"/>
      <c r="M23" s="187"/>
      <c r="N23" s="187"/>
      <c r="O23" s="95"/>
      <c r="P23" s="187"/>
      <c r="Q23" s="213"/>
      <c r="R23" s="187"/>
      <c r="S23" s="187"/>
      <c r="T23" s="95"/>
      <c r="U23" s="187"/>
      <c r="V23" s="213"/>
      <c r="W23" s="187"/>
      <c r="X23" s="187"/>
      <c r="Y23" s="95"/>
      <c r="Z23" s="187"/>
      <c r="AA23" s="213"/>
      <c r="AB23" s="187"/>
      <c r="AC23" s="187"/>
      <c r="AD23" s="95"/>
      <c r="AE23" s="187"/>
      <c r="AF23" s="213"/>
      <c r="AG23" s="187"/>
      <c r="AH23" s="187"/>
      <c r="AI23" s="95"/>
      <c r="AJ23" s="187"/>
      <c r="AK23" s="209"/>
      <c r="AL23" s="187"/>
      <c r="AM23" s="187"/>
      <c r="AN23" s="95"/>
      <c r="AP23" s="209"/>
      <c r="AQ23" s="187"/>
      <c r="AR23" s="187"/>
      <c r="AS23" s="95"/>
      <c r="AU23" s="209"/>
      <c r="AV23" s="210"/>
      <c r="AW23" s="210"/>
      <c r="AX23" s="95"/>
      <c r="AY23" s="397"/>
      <c r="AZ23" s="209"/>
      <c r="BA23" s="187"/>
      <c r="BB23" s="187"/>
      <c r="BC23" s="95"/>
      <c r="BE23" s="209"/>
      <c r="BF23" s="210"/>
      <c r="BG23" s="210"/>
      <c r="BH23" s="95"/>
      <c r="BJ23" s="209"/>
      <c r="BK23" s="187"/>
      <c r="BL23" s="187"/>
      <c r="BM23" s="95"/>
      <c r="BO23" s="209"/>
      <c r="BP23" s="187"/>
      <c r="BQ23" s="187"/>
      <c r="BR23" s="95"/>
      <c r="BT23" s="209"/>
      <c r="BU23" s="187"/>
      <c r="BV23" s="187"/>
      <c r="BW23" s="95"/>
      <c r="BY23" s="213"/>
      <c r="BZ23" s="187"/>
      <c r="CA23" s="187"/>
      <c r="CB23" s="95"/>
      <c r="CD23" s="209"/>
      <c r="CE23" s="187"/>
      <c r="CF23" s="187"/>
      <c r="CG23" s="95"/>
    </row>
    <row r="24" spans="1:85" x14ac:dyDescent="0.25">
      <c r="A24" s="42" t="s">
        <v>138</v>
      </c>
      <c r="B24" s="213"/>
      <c r="C24" s="187"/>
      <c r="D24" s="187"/>
      <c r="E24" s="95">
        <v>350</v>
      </c>
      <c r="F24" s="187"/>
      <c r="G24" s="213">
        <v>433</v>
      </c>
      <c r="H24" s="187">
        <v>399</v>
      </c>
      <c r="I24" s="187">
        <v>387</v>
      </c>
      <c r="J24" s="95"/>
      <c r="K24" s="187"/>
      <c r="L24" s="213"/>
      <c r="M24" s="187"/>
      <c r="N24" s="187"/>
      <c r="O24" s="95"/>
      <c r="P24" s="187"/>
      <c r="Q24" s="213"/>
      <c r="R24" s="187"/>
      <c r="S24" s="187"/>
      <c r="T24" s="95"/>
      <c r="U24" s="187"/>
      <c r="V24" s="213"/>
      <c r="W24" s="187"/>
      <c r="X24" s="187">
        <v>787</v>
      </c>
      <c r="Y24" s="95"/>
      <c r="Z24" s="187"/>
      <c r="AA24" s="213"/>
      <c r="AB24" s="187"/>
      <c r="AC24" s="187"/>
      <c r="AD24" s="95"/>
      <c r="AE24" s="187"/>
      <c r="AF24" s="213"/>
      <c r="AG24" s="187"/>
      <c r="AH24" s="187"/>
      <c r="AI24" s="95"/>
      <c r="AJ24" s="187"/>
      <c r="AK24" s="213"/>
      <c r="AL24" s="187"/>
      <c r="AM24" s="187"/>
      <c r="AN24" s="95"/>
      <c r="AP24" s="213"/>
      <c r="AQ24" s="187"/>
      <c r="AR24" s="187"/>
      <c r="AS24" s="95" t="s">
        <v>140</v>
      </c>
      <c r="AU24" s="213"/>
      <c r="AV24" s="187"/>
      <c r="AW24" s="187"/>
      <c r="AX24" s="95" t="s">
        <v>153</v>
      </c>
      <c r="AY24" s="397"/>
      <c r="AZ24" s="213" t="s">
        <v>162</v>
      </c>
      <c r="BA24" s="187"/>
      <c r="BB24" s="187"/>
      <c r="BC24" s="95"/>
      <c r="BE24" s="213" t="s">
        <v>162</v>
      </c>
      <c r="BF24" s="187"/>
      <c r="BG24" s="187"/>
      <c r="BH24" s="95"/>
      <c r="BJ24" s="213"/>
      <c r="BK24" s="187"/>
      <c r="BL24" s="187"/>
      <c r="BM24" s="95"/>
      <c r="BO24" s="213"/>
      <c r="BP24" s="187"/>
      <c r="BQ24" s="187"/>
      <c r="BR24" s="95"/>
      <c r="BT24" s="213"/>
      <c r="BU24" s="187"/>
      <c r="BV24" s="187"/>
      <c r="BW24" s="95"/>
      <c r="BY24" s="213"/>
      <c r="BZ24" s="187"/>
      <c r="CA24" s="187"/>
      <c r="CB24" s="95"/>
      <c r="CD24" s="213"/>
      <c r="CE24" s="187"/>
      <c r="CF24" s="187"/>
      <c r="CG24" s="95"/>
    </row>
    <row r="25" spans="1:85" x14ac:dyDescent="0.25">
      <c r="A25" s="42"/>
      <c r="B25" s="213"/>
      <c r="C25" s="187"/>
      <c r="D25" s="187"/>
      <c r="E25" s="95"/>
      <c r="F25" s="187"/>
      <c r="G25" s="213"/>
      <c r="H25" s="187"/>
      <c r="I25" s="187"/>
      <c r="J25" s="95"/>
      <c r="K25" s="187"/>
      <c r="L25" s="213"/>
      <c r="M25" s="187"/>
      <c r="N25" s="187"/>
      <c r="O25" s="95"/>
      <c r="P25" s="187"/>
      <c r="Q25" s="213"/>
      <c r="R25" s="187"/>
      <c r="S25" s="187"/>
      <c r="T25" s="95"/>
      <c r="U25" s="187"/>
      <c r="V25" s="213"/>
      <c r="W25" s="187"/>
      <c r="X25" s="187"/>
      <c r="Y25" s="95"/>
      <c r="Z25" s="187"/>
      <c r="AA25" s="213"/>
      <c r="AB25" s="187"/>
      <c r="AC25" s="187"/>
      <c r="AD25" s="95"/>
      <c r="AE25" s="187"/>
      <c r="AF25" s="213"/>
      <c r="AG25" s="187"/>
      <c r="AH25" s="187"/>
      <c r="AI25" s="95"/>
      <c r="AJ25" s="187"/>
      <c r="AK25" s="213"/>
      <c r="AL25" s="187"/>
      <c r="AM25" s="187"/>
      <c r="AN25" s="95"/>
      <c r="AP25" s="213"/>
      <c r="AQ25" s="187"/>
      <c r="AR25" s="187"/>
      <c r="AS25" s="95"/>
      <c r="AU25" s="213"/>
      <c r="AV25" s="187"/>
      <c r="AW25" s="187"/>
      <c r="AX25" s="95"/>
      <c r="AY25" s="397"/>
      <c r="AZ25" s="213"/>
      <c r="BA25" s="187"/>
      <c r="BB25" s="187"/>
      <c r="BC25" s="95"/>
      <c r="BE25" s="213"/>
      <c r="BF25" s="187"/>
      <c r="BG25" s="187"/>
      <c r="BH25" s="95"/>
      <c r="BJ25" s="213"/>
      <c r="BK25" s="187"/>
      <c r="BL25" s="187"/>
      <c r="BM25" s="95"/>
      <c r="BO25" s="213"/>
      <c r="BP25" s="187"/>
      <c r="BQ25" s="187"/>
      <c r="BR25" s="95"/>
      <c r="BT25" s="213"/>
      <c r="BU25" s="187"/>
      <c r="BV25" s="187"/>
      <c r="BW25" s="95"/>
      <c r="BY25" s="213"/>
      <c r="BZ25" s="187"/>
      <c r="CA25" s="187"/>
      <c r="CB25" s="95"/>
      <c r="CD25" s="213"/>
      <c r="CE25" s="187"/>
      <c r="CF25" s="187"/>
      <c r="CG25" s="95"/>
    </row>
    <row r="26" spans="1:85" x14ac:dyDescent="0.25">
      <c r="A26" s="63" t="s">
        <v>37</v>
      </c>
      <c r="B26" s="216">
        <v>21568</v>
      </c>
      <c r="C26" s="217">
        <v>23066</v>
      </c>
      <c r="D26" s="218">
        <v>24698</v>
      </c>
      <c r="E26" s="219">
        <v>24598</v>
      </c>
      <c r="F26" s="215"/>
      <c r="G26" s="220">
        <v>25343</v>
      </c>
      <c r="H26" s="217">
        <v>28305</v>
      </c>
      <c r="I26" s="218">
        <v>28894</v>
      </c>
      <c r="J26" s="219">
        <v>29820</v>
      </c>
      <c r="K26" s="215"/>
      <c r="L26" s="216">
        <v>29752</v>
      </c>
      <c r="M26" s="217">
        <v>32007</v>
      </c>
      <c r="N26" s="218">
        <v>32925</v>
      </c>
      <c r="O26" s="219">
        <v>33428</v>
      </c>
      <c r="P26" s="215"/>
      <c r="Q26" s="216">
        <v>32834</v>
      </c>
      <c r="R26" s="217">
        <v>34095</v>
      </c>
      <c r="S26" s="218">
        <v>36392</v>
      </c>
      <c r="T26" s="219">
        <v>35488</v>
      </c>
      <c r="U26" s="215"/>
      <c r="V26" s="216">
        <v>34649</v>
      </c>
      <c r="W26" s="218">
        <v>34293</v>
      </c>
      <c r="X26" s="218">
        <v>34671</v>
      </c>
      <c r="Y26" s="219">
        <v>33935</v>
      </c>
      <c r="Z26" s="215"/>
      <c r="AA26" s="216">
        <v>34193</v>
      </c>
      <c r="AB26" s="218">
        <v>35219</v>
      </c>
      <c r="AC26" s="218">
        <v>35901</v>
      </c>
      <c r="AD26" s="219">
        <v>35586</v>
      </c>
      <c r="AE26" s="215"/>
      <c r="AF26" s="216">
        <v>34765</v>
      </c>
      <c r="AG26" s="218">
        <v>35275</v>
      </c>
      <c r="AH26" s="218">
        <v>35606</v>
      </c>
      <c r="AI26" s="219">
        <v>34922</v>
      </c>
      <c r="AJ26" s="215"/>
      <c r="AK26" s="216">
        <v>35305</v>
      </c>
      <c r="AL26" s="218">
        <v>36057</v>
      </c>
      <c r="AM26" s="218">
        <v>36637</v>
      </c>
      <c r="AN26" s="219">
        <v>36754</v>
      </c>
      <c r="AP26" s="216">
        <v>36240</v>
      </c>
      <c r="AQ26" s="218">
        <v>36085</v>
      </c>
      <c r="AR26" s="218">
        <v>36640</v>
      </c>
      <c r="AS26" s="219">
        <v>34304</v>
      </c>
      <c r="AU26" s="216">
        <v>36135</v>
      </c>
      <c r="AV26" s="218">
        <v>35987</v>
      </c>
      <c r="AW26" s="218">
        <v>36545</v>
      </c>
      <c r="AX26" s="219">
        <v>34215</v>
      </c>
      <c r="AY26" s="397"/>
      <c r="AZ26" s="216">
        <v>34121</v>
      </c>
      <c r="BA26" s="218">
        <v>34995</v>
      </c>
      <c r="BB26" s="218">
        <v>35672</v>
      </c>
      <c r="BC26" s="219">
        <v>34868</v>
      </c>
      <c r="BE26" s="216">
        <v>34134</v>
      </c>
      <c r="BF26" s="218">
        <v>35005</v>
      </c>
      <c r="BG26" s="218">
        <v>35677</v>
      </c>
      <c r="BH26" s="219">
        <v>34868</v>
      </c>
      <c r="BJ26" s="216">
        <v>34431</v>
      </c>
      <c r="BK26" s="218">
        <f>SUM(BK18:BK24)</f>
        <v>35659</v>
      </c>
      <c r="BL26" s="218">
        <v>34173</v>
      </c>
      <c r="BM26" s="219">
        <v>33835</v>
      </c>
      <c r="BO26" s="216">
        <v>32866</v>
      </c>
      <c r="BP26" s="218">
        <v>33182</v>
      </c>
      <c r="BQ26" s="218">
        <v>33312</v>
      </c>
      <c r="BR26" s="219">
        <v>34854</v>
      </c>
      <c r="BT26" s="216">
        <v>34307</v>
      </c>
      <c r="BU26" s="218">
        <v>35061</v>
      </c>
      <c r="BV26" s="218">
        <v>35345</v>
      </c>
      <c r="BW26" s="219">
        <v>35778</v>
      </c>
      <c r="BY26" s="216">
        <v>34825</v>
      </c>
      <c r="BZ26" s="218">
        <v>35554</v>
      </c>
      <c r="CA26" s="218">
        <v>35842</v>
      </c>
      <c r="CB26" s="219">
        <v>36303</v>
      </c>
      <c r="CD26" s="220">
        <v>35663</v>
      </c>
      <c r="CE26" s="217">
        <v>37211</v>
      </c>
      <c r="CF26" s="217">
        <v>38012</v>
      </c>
      <c r="CG26" s="276">
        <v>37694</v>
      </c>
    </row>
    <row r="27" spans="1:85" x14ac:dyDescent="0.25">
      <c r="A27" s="45"/>
      <c r="B27" s="221"/>
      <c r="C27" s="222"/>
      <c r="D27" s="223"/>
      <c r="E27" s="224"/>
      <c r="F27" s="225"/>
      <c r="G27" s="226"/>
      <c r="H27" s="222"/>
      <c r="I27" s="223"/>
      <c r="J27" s="224"/>
      <c r="K27" s="225"/>
      <c r="L27" s="227"/>
      <c r="M27" s="222"/>
      <c r="N27" s="223"/>
      <c r="O27" s="224"/>
      <c r="P27" s="225"/>
      <c r="Q27" s="227"/>
      <c r="R27" s="222"/>
      <c r="S27" s="223"/>
      <c r="T27" s="224"/>
      <c r="U27" s="225"/>
      <c r="V27" s="227"/>
      <c r="W27" s="228"/>
      <c r="X27" s="223"/>
      <c r="Y27" s="224"/>
      <c r="Z27" s="225"/>
      <c r="AA27" s="227"/>
      <c r="AB27" s="228"/>
      <c r="AC27" s="223"/>
      <c r="AD27" s="224"/>
      <c r="AE27" s="225"/>
      <c r="AF27" s="227"/>
      <c r="AG27" s="228"/>
      <c r="AH27" s="223"/>
      <c r="AI27" s="224"/>
      <c r="AJ27" s="225"/>
      <c r="AK27" s="227"/>
      <c r="AL27" s="228"/>
      <c r="AM27" s="223"/>
      <c r="AN27" s="224"/>
      <c r="AP27" s="227"/>
      <c r="AQ27" s="228"/>
      <c r="AR27" s="223"/>
      <c r="AS27" s="224"/>
      <c r="AU27" s="227"/>
      <c r="AV27" s="223"/>
      <c r="AW27" s="223"/>
      <c r="AX27" s="224"/>
      <c r="AY27" s="397"/>
      <c r="AZ27" s="227"/>
      <c r="BA27" s="228"/>
      <c r="BB27" s="223"/>
      <c r="BC27" s="224"/>
      <c r="BE27" s="227"/>
      <c r="BF27" s="223"/>
      <c r="BG27" s="223"/>
      <c r="BH27" s="224"/>
      <c r="BJ27" s="227"/>
      <c r="BK27" s="228"/>
      <c r="BL27" s="223"/>
      <c r="BM27" s="224"/>
      <c r="BO27" s="227"/>
      <c r="BP27" s="228"/>
      <c r="BQ27" s="223"/>
      <c r="BR27" s="224"/>
      <c r="BT27" s="227"/>
      <c r="BU27" s="228"/>
      <c r="BV27" s="223"/>
      <c r="BW27" s="224"/>
      <c r="BY27" s="227"/>
      <c r="BZ27" s="228"/>
      <c r="CA27" s="223"/>
      <c r="CB27" s="224"/>
      <c r="CD27" s="509"/>
      <c r="CE27" s="510"/>
      <c r="CF27" s="511"/>
      <c r="CG27" s="512"/>
    </row>
    <row r="28" spans="1:85" x14ac:dyDescent="0.25">
      <c r="A28" s="43" t="s">
        <v>38</v>
      </c>
      <c r="B28" s="216">
        <v>3176</v>
      </c>
      <c r="C28" s="217">
        <v>3980</v>
      </c>
      <c r="D28" s="218">
        <v>3414</v>
      </c>
      <c r="E28" s="219">
        <v>2352</v>
      </c>
      <c r="F28" s="229"/>
      <c r="G28" s="220">
        <v>2676</v>
      </c>
      <c r="H28" s="217">
        <v>5115</v>
      </c>
      <c r="I28" s="218">
        <v>4563</v>
      </c>
      <c r="J28" s="219">
        <v>4176</v>
      </c>
      <c r="K28" s="229"/>
      <c r="L28" s="216">
        <v>4566</v>
      </c>
      <c r="M28" s="217">
        <v>5115</v>
      </c>
      <c r="N28" s="218">
        <v>5124</v>
      </c>
      <c r="O28" s="219">
        <v>4288</v>
      </c>
      <c r="P28" s="229"/>
      <c r="Q28" s="216">
        <v>5270</v>
      </c>
      <c r="R28" s="217">
        <v>6300</v>
      </c>
      <c r="S28" s="218">
        <v>5662</v>
      </c>
      <c r="T28" s="219">
        <v>4916</v>
      </c>
      <c r="U28" s="229"/>
      <c r="V28" s="216">
        <v>5427</v>
      </c>
      <c r="W28" s="218">
        <v>6259</v>
      </c>
      <c r="X28" s="218">
        <v>5186</v>
      </c>
      <c r="Y28" s="219">
        <v>2704</v>
      </c>
      <c r="Z28" s="229"/>
      <c r="AA28" s="216">
        <v>3230</v>
      </c>
      <c r="AB28" s="218">
        <v>4205</v>
      </c>
      <c r="AC28" s="218">
        <v>3770</v>
      </c>
      <c r="AD28" s="219">
        <v>2473</v>
      </c>
      <c r="AE28" s="229"/>
      <c r="AF28" s="216">
        <v>3293</v>
      </c>
      <c r="AG28" s="218">
        <v>4341</v>
      </c>
      <c r="AH28" s="218">
        <v>3808</v>
      </c>
      <c r="AI28" s="219">
        <v>3862</v>
      </c>
      <c r="AJ28" s="229"/>
      <c r="AK28" s="216">
        <v>5324</v>
      </c>
      <c r="AL28" s="218">
        <v>6215</v>
      </c>
      <c r="AM28" s="218">
        <v>5832</v>
      </c>
      <c r="AN28" s="219">
        <v>4172</v>
      </c>
      <c r="AP28" s="216">
        <v>5007</v>
      </c>
      <c r="AQ28" s="218">
        <v>5758</v>
      </c>
      <c r="AR28" s="218">
        <v>5593</v>
      </c>
      <c r="AS28" s="219">
        <v>4427</v>
      </c>
      <c r="AU28" s="216">
        <v>5014</v>
      </c>
      <c r="AV28" s="218">
        <v>5757</v>
      </c>
      <c r="AW28" s="218">
        <v>5599</v>
      </c>
      <c r="AX28" s="219">
        <v>4435</v>
      </c>
      <c r="AY28" s="397"/>
      <c r="AZ28" s="216">
        <v>4725</v>
      </c>
      <c r="BA28" s="218">
        <v>5174</v>
      </c>
      <c r="BB28" s="218">
        <v>4989</v>
      </c>
      <c r="BC28" s="219">
        <v>3216</v>
      </c>
      <c r="BE28" s="216">
        <v>4725</v>
      </c>
      <c r="BF28" s="218">
        <v>5174</v>
      </c>
      <c r="BG28" s="218">
        <v>4989</v>
      </c>
      <c r="BH28" s="219">
        <v>3216</v>
      </c>
      <c r="BJ28" s="216">
        <v>4264</v>
      </c>
      <c r="BK28" s="218">
        <v>5209</v>
      </c>
      <c r="BL28" s="218">
        <v>4883</v>
      </c>
      <c r="BM28" s="219">
        <v>2561</v>
      </c>
      <c r="BO28" s="216">
        <v>3524</v>
      </c>
      <c r="BP28" s="218">
        <v>4354</v>
      </c>
      <c r="BQ28" s="218">
        <v>3890</v>
      </c>
      <c r="BR28" s="219">
        <v>1866</v>
      </c>
      <c r="BT28" s="216">
        <v>3304</v>
      </c>
      <c r="BU28" s="218">
        <v>4265</v>
      </c>
      <c r="BV28" s="218">
        <v>3707</v>
      </c>
      <c r="BW28" s="219">
        <v>1914</v>
      </c>
      <c r="BY28" s="216">
        <v>3304</v>
      </c>
      <c r="BZ28" s="218">
        <v>4265</v>
      </c>
      <c r="CA28" s="218">
        <v>3707</v>
      </c>
      <c r="CB28" s="219">
        <v>1917</v>
      </c>
      <c r="CD28" s="216">
        <v>3845</v>
      </c>
      <c r="CE28" s="218">
        <v>5042</v>
      </c>
      <c r="CF28" s="218">
        <v>5498</v>
      </c>
      <c r="CG28" s="219">
        <v>3657</v>
      </c>
    </row>
    <row r="30" spans="1:85" x14ac:dyDescent="0.25">
      <c r="AL30" t="s">
        <v>141</v>
      </c>
    </row>
    <row r="31" spans="1:85" x14ac:dyDescent="0.25">
      <c r="AL31" t="s">
        <v>148</v>
      </c>
    </row>
    <row r="32" spans="1:85" x14ac:dyDescent="0.25">
      <c r="AL32" t="s">
        <v>142</v>
      </c>
    </row>
    <row r="33" spans="4:9" x14ac:dyDescent="0.25">
      <c r="I33" s="346"/>
    </row>
    <row r="41" spans="4:9" x14ac:dyDescent="0.25">
      <c r="D41" s="327"/>
    </row>
    <row r="43" spans="4:9" x14ac:dyDescent="0.25">
      <c r="E43" s="178"/>
    </row>
  </sheetData>
  <mergeCells count="28">
    <mergeCell ref="CD5:CG5"/>
    <mergeCell ref="CF2:CG2"/>
    <mergeCell ref="AH2:AI2"/>
    <mergeCell ref="AR2:AS2"/>
    <mergeCell ref="L5:O5"/>
    <mergeCell ref="AM2:AN2"/>
    <mergeCell ref="AU5:AX5"/>
    <mergeCell ref="AU2:AY4"/>
    <mergeCell ref="BQ2:BR2"/>
    <mergeCell ref="BO5:BR5"/>
    <mergeCell ref="BL2:BM2"/>
    <mergeCell ref="BJ5:BM5"/>
    <mergeCell ref="BE5:BH5"/>
    <mergeCell ref="BE2:BH4"/>
    <mergeCell ref="BY5:CB5"/>
    <mergeCell ref="BY2:CB4"/>
    <mergeCell ref="B5:E5"/>
    <mergeCell ref="AP5:AS5"/>
    <mergeCell ref="AK5:AN5"/>
    <mergeCell ref="AF5:AI5"/>
    <mergeCell ref="AA5:AD5"/>
    <mergeCell ref="V5:Y5"/>
    <mergeCell ref="Q5:T5"/>
    <mergeCell ref="BT5:BW5"/>
    <mergeCell ref="BV2:BW2"/>
    <mergeCell ref="AZ5:BC5"/>
    <mergeCell ref="BB2:BC2"/>
    <mergeCell ref="G5:J5"/>
  </mergeCells>
  <conditionalFormatting sqref="V28 AA28 AF28 AK28 AP28 AU28:AW28">
    <cfRule type="cellIs" dxfId="15" priority="35" operator="lessThan">
      <formula>-5427</formula>
    </cfRule>
    <cfRule type="cellIs" dxfId="14" priority="36" operator="lessThan">
      <formula>-5427</formula>
    </cfRule>
  </conditionalFormatting>
  <conditionalFormatting sqref="AZ28">
    <cfRule type="cellIs" dxfId="13" priority="21" operator="lessThan">
      <formula>-5427</formula>
    </cfRule>
    <cfRule type="cellIs" dxfId="12" priority="22" operator="lessThan">
      <formula>-5427</formula>
    </cfRule>
  </conditionalFormatting>
  <conditionalFormatting sqref="BE28:BG28">
    <cfRule type="cellIs" dxfId="11" priority="19" operator="lessThan">
      <formula>-5427</formula>
    </cfRule>
    <cfRule type="cellIs" dxfId="10" priority="20" operator="lessThan">
      <formula>-5427</formula>
    </cfRule>
  </conditionalFormatting>
  <conditionalFormatting sqref="BJ28">
    <cfRule type="cellIs" dxfId="9" priority="17" operator="lessThan">
      <formula>-5427</formula>
    </cfRule>
    <cfRule type="cellIs" dxfId="8" priority="18" operator="lessThan">
      <formula>-5427</formula>
    </cfRule>
  </conditionalFormatting>
  <conditionalFormatting sqref="BO28">
    <cfRule type="cellIs" dxfId="7" priority="15" operator="lessThan">
      <formula>-5427</formula>
    </cfRule>
    <cfRule type="cellIs" dxfId="6" priority="16" operator="lessThan">
      <formula>-5427</formula>
    </cfRule>
  </conditionalFormatting>
  <conditionalFormatting sqref="BT28">
    <cfRule type="cellIs" dxfId="5" priority="13" operator="lessThan">
      <formula>-5427</formula>
    </cfRule>
    <cfRule type="cellIs" dxfId="4" priority="14" operator="lessThan">
      <formula>-5427</formula>
    </cfRule>
  </conditionalFormatting>
  <conditionalFormatting sqref="CD28">
    <cfRule type="cellIs" dxfId="3" priority="7" operator="lessThan">
      <formula>-5427</formula>
    </cfRule>
    <cfRule type="cellIs" dxfId="2" priority="8" operator="lessThan">
      <formula>-5427</formula>
    </cfRule>
  </conditionalFormatting>
  <conditionalFormatting sqref="BY28">
    <cfRule type="cellIs" dxfId="1" priority="3" operator="lessThan">
      <formula>-5427</formula>
    </cfRule>
    <cfRule type="cellIs" dxfId="0" priority="4" operator="lessThan">
      <formula>-5427</formula>
    </cfRule>
  </conditionalFormatting>
  <pageMargins left="0.25" right="0.25" top="0.75" bottom="0.75" header="0.3" footer="0.3"/>
  <pageSetup paperSize="8" scale="3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CY69"/>
  <sheetViews>
    <sheetView showGridLines="0" view="pageBreakPreview" topLeftCell="A10" zoomScale="80" zoomScaleNormal="80" zoomScaleSheetLayoutView="80" workbookViewId="0">
      <pane xSplit="1" topLeftCell="CA1" activePane="topRight" state="frozen"/>
      <selection activeCell="G6" sqref="G6"/>
      <selection pane="topRight" activeCell="CU19" sqref="CU19"/>
    </sheetView>
  </sheetViews>
  <sheetFormatPr baseColWidth="10" defaultRowHeight="15" x14ac:dyDescent="0.25"/>
  <cols>
    <col min="1" max="1" width="79.7109375" customWidth="1"/>
    <col min="2" max="5" width="8.5703125" customWidth="1"/>
    <col min="6" max="6" width="13.42578125" style="121" customWidth="1"/>
    <col min="7" max="7" width="1.7109375" customWidth="1"/>
    <col min="8" max="11" width="8.5703125" customWidth="1"/>
    <col min="12" max="12" width="13.42578125" style="121" customWidth="1"/>
    <col min="13" max="13" width="1.7109375" customWidth="1"/>
    <col min="14" max="17" width="8.5703125" customWidth="1"/>
    <col min="18" max="18" width="13.42578125" style="121" customWidth="1"/>
    <col min="19" max="19" width="1.7109375" customWidth="1"/>
    <col min="20" max="23" width="8.5703125" customWidth="1"/>
    <col min="24" max="24" width="13.42578125" style="121" customWidth="1"/>
    <col min="25" max="25" width="1.7109375" customWidth="1"/>
    <col min="26" max="29" width="8.5703125" customWidth="1"/>
    <col min="30" max="30" width="15.28515625" style="121" customWidth="1"/>
    <col min="31" max="31" width="2.28515625" customWidth="1"/>
    <col min="32" max="36" width="11.42578125" customWidth="1"/>
    <col min="37" max="37" width="2.28515625" customWidth="1"/>
    <col min="38" max="42" width="11.42578125" customWidth="1"/>
    <col min="43" max="43" width="2.28515625" customWidth="1"/>
    <col min="44" max="48" width="11.42578125" customWidth="1"/>
    <col min="49" max="49" width="2.28515625" customWidth="1"/>
    <col min="51" max="51" width="11.42578125" style="417"/>
    <col min="55" max="55" width="4.85546875" customWidth="1"/>
    <col min="56" max="56" width="12.140625" customWidth="1"/>
    <col min="57" max="59" width="12.140625" style="417" customWidth="1"/>
    <col min="60" max="60" width="12.140625" customWidth="1"/>
    <col min="61" max="61" width="2.28515625" style="24" customWidth="1"/>
    <col min="67" max="67" width="1.28515625" style="24" customWidth="1"/>
    <col min="69" max="69" width="11.5703125" customWidth="1"/>
    <col min="73" max="73" width="1.28515625" customWidth="1"/>
    <col min="79" max="79" width="1.85546875" customWidth="1"/>
    <col min="85" max="85" width="1.5703125" customWidth="1"/>
    <col min="91" max="91" width="1.42578125" customWidth="1"/>
    <col min="97" max="97" width="1.7109375" customWidth="1"/>
  </cols>
  <sheetData>
    <row r="1" spans="1:103" x14ac:dyDescent="0.25">
      <c r="A1" s="27"/>
      <c r="B1" s="1"/>
      <c r="C1" s="1"/>
      <c r="D1" s="1"/>
      <c r="E1" s="1"/>
      <c r="F1" s="120"/>
      <c r="G1" s="14"/>
      <c r="H1" s="14"/>
      <c r="I1" s="14"/>
      <c r="J1" s="14"/>
      <c r="K1" s="14"/>
      <c r="L1" s="120"/>
      <c r="M1" s="14"/>
      <c r="N1" s="14"/>
      <c r="O1" s="14"/>
      <c r="P1" s="14"/>
      <c r="Q1" s="14"/>
      <c r="R1" s="120"/>
      <c r="S1" s="14"/>
      <c r="T1" s="14"/>
      <c r="U1" s="14"/>
      <c r="V1" s="14"/>
      <c r="W1" s="14"/>
      <c r="X1" s="120"/>
      <c r="Y1" s="14"/>
      <c r="Z1" s="14"/>
      <c r="AA1" s="14"/>
      <c r="AB1" s="14"/>
      <c r="AC1" s="14"/>
      <c r="AD1" s="123"/>
      <c r="AE1" s="120"/>
      <c r="AF1" s="14"/>
      <c r="AG1" s="14"/>
      <c r="AH1" s="14"/>
      <c r="AI1" s="14"/>
      <c r="AJ1" s="14"/>
      <c r="AK1" s="120"/>
      <c r="AL1" s="14"/>
      <c r="AM1" s="14"/>
      <c r="AN1" s="14"/>
      <c r="AO1" s="14"/>
      <c r="AP1" s="14"/>
      <c r="AQ1" s="120"/>
      <c r="AR1" s="14"/>
      <c r="AS1" s="14"/>
      <c r="AT1" s="14"/>
      <c r="AU1" s="14"/>
      <c r="AV1" s="14"/>
      <c r="AW1" s="120"/>
      <c r="AX1" s="14"/>
      <c r="AY1" s="14"/>
      <c r="AZ1" s="14"/>
      <c r="BA1" s="14"/>
      <c r="BB1" s="551"/>
      <c r="BC1" s="551"/>
      <c r="BD1" s="551"/>
      <c r="BE1" s="551"/>
      <c r="BF1" s="551"/>
      <c r="BG1" s="551"/>
      <c r="BH1" s="551"/>
      <c r="BI1" s="551"/>
      <c r="BJ1" s="551"/>
      <c r="BK1" s="551"/>
      <c r="BL1" s="14"/>
      <c r="BM1" s="14"/>
      <c r="BN1" s="14"/>
      <c r="BO1" s="14"/>
      <c r="BP1" s="14"/>
      <c r="BQ1" s="14"/>
      <c r="BR1" s="14"/>
      <c r="BS1" s="14"/>
      <c r="BT1" s="551"/>
      <c r="BU1" s="551"/>
      <c r="BV1" s="551"/>
      <c r="BW1" s="551"/>
      <c r="BX1" s="551"/>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row>
    <row r="2" spans="1:103" ht="18" x14ac:dyDescent="0.25">
      <c r="A2" s="73" t="s">
        <v>69</v>
      </c>
      <c r="B2" s="3"/>
      <c r="D2" s="3"/>
      <c r="E2" s="3"/>
      <c r="AP2" s="4"/>
      <c r="AV2" s="4"/>
      <c r="AY2"/>
      <c r="BB2" s="4"/>
      <c r="BE2" s="24"/>
      <c r="BF2" s="24"/>
      <c r="BG2" s="24"/>
      <c r="BN2" s="4"/>
      <c r="BT2" s="481" t="s">
        <v>39</v>
      </c>
      <c r="BZ2" s="4"/>
      <c r="CF2" s="4"/>
    </row>
    <row r="3" spans="1:103" ht="18" customHeight="1" x14ac:dyDescent="0.25">
      <c r="A3" s="73"/>
      <c r="B3" s="3"/>
      <c r="D3" s="3"/>
      <c r="E3" s="3"/>
      <c r="AD3" s="4"/>
      <c r="AY3" s="347"/>
      <c r="AZ3" s="347"/>
      <c r="BD3" s="548" t="s">
        <v>170</v>
      </c>
      <c r="BE3" s="548"/>
      <c r="BF3" s="548"/>
      <c r="BG3" s="548"/>
      <c r="BH3" s="548"/>
      <c r="BI3" s="418"/>
      <c r="BK3" s="347"/>
      <c r="BL3" s="347"/>
      <c r="BP3" s="548" t="s">
        <v>174</v>
      </c>
      <c r="BQ3" s="548"/>
      <c r="BR3" s="548"/>
      <c r="BS3" s="548"/>
      <c r="BT3" s="548"/>
      <c r="BW3" s="347"/>
      <c r="BX3" s="347"/>
      <c r="CC3" s="347"/>
      <c r="CD3" s="347"/>
      <c r="CN3" s="548" t="s">
        <v>235</v>
      </c>
      <c r="CO3" s="548"/>
      <c r="CP3" s="548"/>
      <c r="CQ3" s="548"/>
      <c r="CR3" s="548"/>
    </row>
    <row r="4" spans="1:103" x14ac:dyDescent="0.25">
      <c r="A4" s="5"/>
      <c r="B4" s="5"/>
      <c r="C4" s="5"/>
      <c r="D4" s="5"/>
      <c r="E4" s="5"/>
      <c r="F4" s="122"/>
      <c r="AY4" s="347"/>
      <c r="AZ4" s="347"/>
      <c r="BD4" s="548"/>
      <c r="BE4" s="548"/>
      <c r="BF4" s="548"/>
      <c r="BG4" s="548"/>
      <c r="BH4" s="548"/>
      <c r="BI4" s="418"/>
      <c r="BL4" s="347"/>
      <c r="BP4" s="548"/>
      <c r="BQ4" s="548"/>
      <c r="BR4" s="548"/>
      <c r="BS4" s="548"/>
      <c r="BT4" s="548"/>
      <c r="BX4" s="347"/>
      <c r="CD4" s="347"/>
      <c r="CN4" s="548"/>
      <c r="CO4" s="548"/>
      <c r="CP4" s="548"/>
      <c r="CQ4" s="548"/>
      <c r="CR4" s="548"/>
    </row>
    <row r="5" spans="1:103" ht="15.75" thickBot="1" x14ac:dyDescent="0.3">
      <c r="A5" s="6"/>
      <c r="B5" s="553"/>
      <c r="C5" s="553"/>
      <c r="D5" s="177"/>
      <c r="E5" s="177"/>
      <c r="F5" s="554"/>
      <c r="G5" s="554"/>
      <c r="H5" s="554"/>
      <c r="AQ5" s="333"/>
      <c r="AW5" s="333"/>
      <c r="AX5" s="347"/>
      <c r="AY5"/>
      <c r="BD5" s="552"/>
      <c r="BE5" s="552"/>
      <c r="BF5" s="552"/>
      <c r="BG5" s="552"/>
      <c r="BH5" s="552"/>
      <c r="BI5" s="418"/>
      <c r="BJ5" s="347"/>
      <c r="BK5" s="347"/>
      <c r="BP5" s="552"/>
      <c r="BQ5" s="552"/>
      <c r="BR5" s="552"/>
      <c r="BS5" s="552"/>
      <c r="BT5" s="552"/>
      <c r="BV5" s="347"/>
      <c r="BW5" s="347"/>
      <c r="CB5" s="347"/>
      <c r="CC5" s="347"/>
      <c r="CN5" s="552"/>
      <c r="CO5" s="552"/>
      <c r="CP5" s="552"/>
      <c r="CQ5" s="552"/>
      <c r="CR5" s="552"/>
    </row>
    <row r="6" spans="1:103" ht="17.25" thickTop="1" thickBot="1" x14ac:dyDescent="0.3">
      <c r="A6" s="126"/>
      <c r="B6" s="555" t="s">
        <v>21</v>
      </c>
      <c r="C6" s="556"/>
      <c r="D6" s="556"/>
      <c r="E6" s="556"/>
      <c r="F6" s="556"/>
      <c r="G6" s="127"/>
      <c r="H6" s="556">
        <v>2006</v>
      </c>
      <c r="I6" s="556"/>
      <c r="J6" s="556"/>
      <c r="K6" s="556"/>
      <c r="L6" s="556"/>
      <c r="M6" s="128"/>
      <c r="N6" s="544" t="s">
        <v>23</v>
      </c>
      <c r="O6" s="544"/>
      <c r="P6" s="544"/>
      <c r="Q6" s="544"/>
      <c r="R6" s="544"/>
      <c r="S6" s="128"/>
      <c r="T6" s="544" t="s">
        <v>24</v>
      </c>
      <c r="U6" s="544"/>
      <c r="V6" s="544"/>
      <c r="W6" s="544"/>
      <c r="X6" s="544"/>
      <c r="Y6" s="128"/>
      <c r="Z6" s="544" t="s">
        <v>25</v>
      </c>
      <c r="AA6" s="544"/>
      <c r="AB6" s="544"/>
      <c r="AC6" s="544"/>
      <c r="AD6" s="544"/>
      <c r="AE6" s="128"/>
      <c r="AF6" s="544" t="s">
        <v>109</v>
      </c>
      <c r="AG6" s="544"/>
      <c r="AH6" s="544"/>
      <c r="AI6" s="544"/>
      <c r="AJ6" s="544"/>
      <c r="AK6" s="128"/>
      <c r="AL6" s="544" t="s">
        <v>117</v>
      </c>
      <c r="AM6" s="544"/>
      <c r="AN6" s="544"/>
      <c r="AO6" s="544"/>
      <c r="AP6" s="550"/>
      <c r="AQ6" s="501"/>
      <c r="AR6" s="543" t="s">
        <v>131</v>
      </c>
      <c r="AS6" s="544"/>
      <c r="AT6" s="544"/>
      <c r="AU6" s="544"/>
      <c r="AV6" s="550"/>
      <c r="AW6" s="501"/>
      <c r="AX6" s="543" t="s">
        <v>136</v>
      </c>
      <c r="AY6" s="544"/>
      <c r="AZ6" s="544"/>
      <c r="BA6" s="544"/>
      <c r="BB6" s="550"/>
      <c r="BD6" s="543" t="s">
        <v>164</v>
      </c>
      <c r="BE6" s="544"/>
      <c r="BF6" s="544"/>
      <c r="BG6" s="544"/>
      <c r="BH6" s="550"/>
      <c r="BJ6" s="543" t="s">
        <v>158</v>
      </c>
      <c r="BK6" s="544"/>
      <c r="BL6" s="544"/>
      <c r="BM6" s="544"/>
      <c r="BN6" s="550"/>
      <c r="BP6" s="543" t="s">
        <v>173</v>
      </c>
      <c r="BQ6" s="544"/>
      <c r="BR6" s="544"/>
      <c r="BS6" s="544"/>
      <c r="BT6" s="550"/>
      <c r="BV6" s="543" t="s">
        <v>190</v>
      </c>
      <c r="BW6" s="544"/>
      <c r="BX6" s="544"/>
      <c r="BY6" s="544"/>
      <c r="BZ6" s="550"/>
      <c r="CB6" s="543" t="s">
        <v>223</v>
      </c>
      <c r="CC6" s="544"/>
      <c r="CD6" s="544"/>
      <c r="CE6" s="544"/>
      <c r="CF6" s="550"/>
      <c r="CH6" s="543" t="s">
        <v>228</v>
      </c>
      <c r="CI6" s="544"/>
      <c r="CJ6" s="544"/>
      <c r="CK6" s="544"/>
      <c r="CL6" s="550"/>
      <c r="CN6" s="543" t="s">
        <v>234</v>
      </c>
      <c r="CO6" s="544"/>
      <c r="CP6" s="544"/>
      <c r="CQ6" s="544"/>
      <c r="CR6" s="550"/>
      <c r="CT6" s="543" t="s">
        <v>237</v>
      </c>
      <c r="CU6" s="544"/>
      <c r="CV6" s="544"/>
      <c r="CW6" s="544"/>
      <c r="CX6" s="550"/>
    </row>
    <row r="7" spans="1:103"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4" t="s">
        <v>63</v>
      </c>
      <c r="AS7" s="35" t="s">
        <v>64</v>
      </c>
      <c r="AT7" s="35" t="s">
        <v>65</v>
      </c>
      <c r="AU7" s="35" t="s">
        <v>66</v>
      </c>
      <c r="AV7" s="125" t="s">
        <v>67</v>
      </c>
      <c r="AW7" s="7"/>
      <c r="AX7" s="34" t="s">
        <v>63</v>
      </c>
      <c r="AY7" s="35" t="s">
        <v>64</v>
      </c>
      <c r="AZ7" s="35" t="s">
        <v>65</v>
      </c>
      <c r="BA7" s="35" t="s">
        <v>66</v>
      </c>
      <c r="BB7" s="125" t="s">
        <v>67</v>
      </c>
      <c r="BD7" s="34" t="s">
        <v>63</v>
      </c>
      <c r="BE7" s="35" t="s">
        <v>64</v>
      </c>
      <c r="BF7" s="428" t="s">
        <v>65</v>
      </c>
      <c r="BG7" s="428" t="s">
        <v>66</v>
      </c>
      <c r="BH7" s="125" t="s">
        <v>67</v>
      </c>
      <c r="BI7" s="125"/>
      <c r="BJ7" s="34" t="s">
        <v>63</v>
      </c>
      <c r="BK7" s="35" t="s">
        <v>64</v>
      </c>
      <c r="BL7" s="35" t="s">
        <v>65</v>
      </c>
      <c r="BM7" s="35" t="s">
        <v>66</v>
      </c>
      <c r="BN7" s="125" t="s">
        <v>67</v>
      </c>
      <c r="BP7" s="34" t="s">
        <v>63</v>
      </c>
      <c r="BQ7" s="35" t="s">
        <v>64</v>
      </c>
      <c r="BR7" s="35" t="s">
        <v>65</v>
      </c>
      <c r="BS7" s="35" t="s">
        <v>66</v>
      </c>
      <c r="BT7" s="125" t="s">
        <v>67</v>
      </c>
      <c r="BV7" s="34" t="s">
        <v>63</v>
      </c>
      <c r="BW7" s="35" t="s">
        <v>64</v>
      </c>
      <c r="BX7" s="35" t="s">
        <v>65</v>
      </c>
      <c r="BY7" s="35" t="s">
        <v>66</v>
      </c>
      <c r="BZ7" s="125" t="s">
        <v>67</v>
      </c>
      <c r="CB7" s="34" t="s">
        <v>63</v>
      </c>
      <c r="CC7" s="35" t="s">
        <v>64</v>
      </c>
      <c r="CD7" s="35" t="s">
        <v>65</v>
      </c>
      <c r="CE7" s="35" t="s">
        <v>66</v>
      </c>
      <c r="CF7" s="125" t="s">
        <v>67</v>
      </c>
      <c r="CH7" s="34" t="s">
        <v>63</v>
      </c>
      <c r="CI7" s="35" t="s">
        <v>64</v>
      </c>
      <c r="CJ7" s="35" t="s">
        <v>65</v>
      </c>
      <c r="CK7" s="35" t="s">
        <v>66</v>
      </c>
      <c r="CL7" s="125" t="s">
        <v>67</v>
      </c>
      <c r="CN7" s="34" t="s">
        <v>63</v>
      </c>
      <c r="CO7" s="35" t="s">
        <v>64</v>
      </c>
      <c r="CP7" s="35" t="s">
        <v>65</v>
      </c>
      <c r="CQ7" s="35" t="s">
        <v>66</v>
      </c>
      <c r="CR7" s="125" t="s">
        <v>67</v>
      </c>
      <c r="CT7" s="34" t="s">
        <v>63</v>
      </c>
      <c r="CU7" s="35" t="s">
        <v>64</v>
      </c>
      <c r="CV7" s="35" t="s">
        <v>65</v>
      </c>
      <c r="CW7" s="35" t="s">
        <v>66</v>
      </c>
      <c r="CX7" s="125" t="s">
        <v>67</v>
      </c>
    </row>
    <row r="8" spans="1:103" x14ac:dyDescent="0.25">
      <c r="A8" s="46"/>
      <c r="B8" s="78"/>
      <c r="C8" s="89"/>
      <c r="D8" s="29"/>
      <c r="E8" s="29"/>
      <c r="F8" s="97"/>
      <c r="G8" s="99"/>
      <c r="H8" s="78"/>
      <c r="I8" s="89"/>
      <c r="J8" s="29"/>
      <c r="K8" s="29"/>
      <c r="L8" s="97"/>
      <c r="M8" s="99"/>
      <c r="N8" s="78"/>
      <c r="O8" s="89"/>
      <c r="P8" s="29"/>
      <c r="Q8" s="29"/>
      <c r="R8" s="97"/>
      <c r="S8" s="99"/>
      <c r="T8" s="78"/>
      <c r="U8" s="89"/>
      <c r="V8" s="29"/>
      <c r="W8" s="29"/>
      <c r="X8" s="97"/>
      <c r="Y8" s="99"/>
      <c r="Z8" s="78"/>
      <c r="AA8" s="89"/>
      <c r="AB8" s="29"/>
      <c r="AC8" s="29"/>
      <c r="AD8" s="97"/>
      <c r="AE8" s="99"/>
      <c r="AF8" s="78"/>
      <c r="AG8" s="89"/>
      <c r="AH8" s="29"/>
      <c r="AI8" s="29"/>
      <c r="AJ8" s="97"/>
      <c r="AK8" s="99"/>
      <c r="AL8" s="78"/>
      <c r="AM8" s="89"/>
      <c r="AN8" s="29"/>
      <c r="AO8" s="29"/>
      <c r="AP8" s="97"/>
      <c r="AQ8" s="99"/>
      <c r="AR8" s="78"/>
      <c r="AS8" s="89"/>
      <c r="AT8" s="29"/>
      <c r="AU8" s="29"/>
      <c r="AV8" s="97"/>
      <c r="AW8" s="99"/>
      <c r="AX8" s="78"/>
      <c r="AY8" s="29"/>
      <c r="AZ8" s="29"/>
      <c r="BA8" s="29"/>
      <c r="BB8" s="97"/>
      <c r="BD8" s="78"/>
      <c r="BE8" s="29"/>
      <c r="BF8" s="29"/>
      <c r="BG8" s="29"/>
      <c r="BH8" s="97"/>
      <c r="BJ8" s="78"/>
      <c r="BK8" s="89"/>
      <c r="BL8" s="29"/>
      <c r="BM8" s="29"/>
      <c r="BN8" s="97"/>
      <c r="BP8" s="78"/>
      <c r="BQ8" s="29"/>
      <c r="BR8" s="29"/>
      <c r="BS8" s="29"/>
      <c r="BT8" s="97"/>
      <c r="BV8" s="78"/>
      <c r="BW8" s="89"/>
      <c r="BX8" s="29"/>
      <c r="BY8" s="29"/>
      <c r="BZ8" s="97"/>
      <c r="CB8" s="78"/>
      <c r="CC8" s="89"/>
      <c r="CD8" s="29"/>
      <c r="CE8" s="29"/>
      <c r="CF8" s="97"/>
      <c r="CH8" s="78"/>
      <c r="CI8" s="89"/>
      <c r="CJ8" s="29"/>
      <c r="CK8" s="29"/>
      <c r="CL8" s="97"/>
      <c r="CN8" s="78"/>
      <c r="CO8" s="89"/>
      <c r="CP8" s="29"/>
      <c r="CQ8" s="29"/>
      <c r="CR8" s="97"/>
      <c r="CT8" s="78"/>
      <c r="CU8" s="89"/>
      <c r="CV8" s="29"/>
      <c r="CW8" s="29"/>
      <c r="CX8" s="97"/>
    </row>
    <row r="9" spans="1:103" ht="15.75" thickBot="1" x14ac:dyDescent="0.3">
      <c r="A9" s="47"/>
      <c r="B9" s="80"/>
      <c r="C9" s="84"/>
      <c r="D9" s="84"/>
      <c r="E9" s="84"/>
      <c r="F9" s="98"/>
      <c r="G9" s="16"/>
      <c r="H9" s="80"/>
      <c r="I9" s="84"/>
      <c r="J9" s="84"/>
      <c r="K9" s="84"/>
      <c r="L9" s="98"/>
      <c r="M9" s="16"/>
      <c r="N9" s="80"/>
      <c r="O9" s="84"/>
      <c r="P9" s="84"/>
      <c r="Q9" s="84"/>
      <c r="R9" s="98"/>
      <c r="S9" s="16"/>
      <c r="T9" s="80"/>
      <c r="U9" s="84"/>
      <c r="V9" s="84"/>
      <c r="W9" s="84"/>
      <c r="X9" s="98"/>
      <c r="Y9" s="16"/>
      <c r="Z9" s="80"/>
      <c r="AA9" s="84"/>
      <c r="AB9" s="84"/>
      <c r="AC9" s="84"/>
      <c r="AD9" s="98"/>
      <c r="AE9" s="16"/>
      <c r="AF9" s="80"/>
      <c r="AG9" s="84"/>
      <c r="AH9" s="84"/>
      <c r="AI9" s="84"/>
      <c r="AJ9" s="98"/>
      <c r="AK9" s="16"/>
      <c r="AL9" s="80"/>
      <c r="AM9" s="84"/>
      <c r="AN9" s="84"/>
      <c r="AO9" s="84"/>
      <c r="AP9" s="98"/>
      <c r="AQ9" s="16"/>
      <c r="AR9" s="80"/>
      <c r="AS9" s="84"/>
      <c r="AT9" s="84"/>
      <c r="AU9" s="84"/>
      <c r="AV9" s="98"/>
      <c r="AW9" s="16"/>
      <c r="AX9" s="80"/>
      <c r="AY9" s="84"/>
      <c r="AZ9" s="84"/>
      <c r="BA9" s="84"/>
      <c r="BB9" s="98"/>
      <c r="BD9" s="80"/>
      <c r="BE9" s="84"/>
      <c r="BF9" s="84"/>
      <c r="BG9" s="84"/>
      <c r="BH9" s="98"/>
      <c r="BJ9" s="80"/>
      <c r="BK9" s="84"/>
      <c r="BL9" s="84"/>
      <c r="BM9" s="84"/>
      <c r="BN9" s="98"/>
      <c r="BP9" s="80"/>
      <c r="BQ9" s="84"/>
      <c r="BR9" s="84"/>
      <c r="BS9" s="84"/>
      <c r="BT9" s="98"/>
      <c r="BV9" s="80"/>
      <c r="BW9" s="84"/>
      <c r="BX9" s="84"/>
      <c r="BY9" s="84"/>
      <c r="BZ9" s="98"/>
      <c r="CB9" s="80"/>
      <c r="CC9" s="84"/>
      <c r="CD9" s="84"/>
      <c r="CE9" s="84"/>
      <c r="CF9" s="98"/>
      <c r="CH9" s="80"/>
      <c r="CI9" s="84"/>
      <c r="CJ9" s="84"/>
      <c r="CK9" s="84"/>
      <c r="CL9" s="98"/>
      <c r="CN9" s="80"/>
      <c r="CO9" s="84"/>
      <c r="CP9" s="84"/>
      <c r="CQ9" s="84"/>
      <c r="CR9" s="98"/>
      <c r="CT9" s="80"/>
      <c r="CU9" s="84"/>
      <c r="CV9" s="84"/>
      <c r="CW9" s="84"/>
      <c r="CX9" s="98"/>
    </row>
    <row r="10" spans="1:103" x14ac:dyDescent="0.25">
      <c r="A10" s="48"/>
      <c r="B10" s="206"/>
      <c r="C10" s="207"/>
      <c r="D10" s="207"/>
      <c r="E10" s="207"/>
      <c r="F10" s="208"/>
      <c r="G10" s="207"/>
      <c r="H10" s="206"/>
      <c r="I10" s="207"/>
      <c r="J10" s="207"/>
      <c r="K10" s="207"/>
      <c r="L10" s="208"/>
      <c r="M10" s="207"/>
      <c r="N10" s="206"/>
      <c r="O10" s="207"/>
      <c r="P10" s="207"/>
      <c r="Q10" s="207"/>
      <c r="R10" s="208"/>
      <c r="S10" s="207"/>
      <c r="T10" s="206"/>
      <c r="U10" s="207"/>
      <c r="V10" s="207"/>
      <c r="W10" s="207"/>
      <c r="X10" s="208"/>
      <c r="Y10" s="207"/>
      <c r="Z10" s="206"/>
      <c r="AA10" s="207"/>
      <c r="AB10" s="207"/>
      <c r="AC10" s="207"/>
      <c r="AD10" s="208"/>
      <c r="AE10" s="207"/>
      <c r="AF10" s="206"/>
      <c r="AG10" s="207"/>
      <c r="AH10" s="207"/>
      <c r="AI10" s="207"/>
      <c r="AJ10" s="208"/>
      <c r="AK10" s="207"/>
      <c r="AL10" s="206"/>
      <c r="AM10" s="207"/>
      <c r="AN10" s="207"/>
      <c r="AO10" s="207"/>
      <c r="AP10" s="208"/>
      <c r="AQ10" s="207"/>
      <c r="AR10" s="206"/>
      <c r="AS10" s="207"/>
      <c r="AT10" s="207"/>
      <c r="AU10" s="207"/>
      <c r="AV10" s="208"/>
      <c r="AW10" s="207"/>
      <c r="AX10" s="206"/>
      <c r="AY10" s="207"/>
      <c r="AZ10" s="207"/>
      <c r="BA10" s="207"/>
      <c r="BB10" s="208"/>
      <c r="BD10" s="206"/>
      <c r="BE10" s="207"/>
      <c r="BF10" s="207"/>
      <c r="BG10" s="207"/>
      <c r="BH10" s="208"/>
      <c r="BJ10" s="206"/>
      <c r="BK10" s="207"/>
      <c r="BL10" s="207"/>
      <c r="BM10" s="207"/>
      <c r="BN10" s="208"/>
      <c r="BP10" s="206"/>
      <c r="BQ10" s="207"/>
      <c r="BR10" s="207"/>
      <c r="BS10" s="207"/>
      <c r="BT10" s="208"/>
      <c r="BV10" s="206"/>
      <c r="BW10" s="207"/>
      <c r="BX10" s="207"/>
      <c r="BY10" s="207"/>
      <c r="BZ10" s="208"/>
      <c r="CB10" s="206"/>
      <c r="CC10" s="207"/>
      <c r="CD10" s="207"/>
      <c r="CE10" s="207"/>
      <c r="CF10" s="208"/>
      <c r="CH10" s="206"/>
      <c r="CI10" s="207"/>
      <c r="CJ10" s="207"/>
      <c r="CK10" s="207"/>
      <c r="CL10" s="208"/>
      <c r="CN10" s="206"/>
      <c r="CO10" s="207"/>
      <c r="CP10" s="207"/>
      <c r="CQ10" s="207"/>
      <c r="CR10" s="208"/>
      <c r="CT10" s="206"/>
      <c r="CU10" s="207"/>
      <c r="CV10" s="207"/>
      <c r="CW10" s="207"/>
      <c r="CX10" s="208"/>
    </row>
    <row r="11" spans="1:103" x14ac:dyDescent="0.25">
      <c r="A11" s="49" t="s">
        <v>77</v>
      </c>
      <c r="B11" s="216">
        <v>4848</v>
      </c>
      <c r="C11" s="218">
        <v>6420</v>
      </c>
      <c r="D11" s="218">
        <v>6572</v>
      </c>
      <c r="E11" s="218">
        <v>6233</v>
      </c>
      <c r="F11" s="219">
        <v>24073</v>
      </c>
      <c r="G11" s="215"/>
      <c r="H11" s="216">
        <v>5226</v>
      </c>
      <c r="I11" s="218">
        <v>6826</v>
      </c>
      <c r="J11" s="218">
        <v>7075</v>
      </c>
      <c r="K11" s="218">
        <v>7281</v>
      </c>
      <c r="L11" s="219">
        <v>26408</v>
      </c>
      <c r="M11" s="215"/>
      <c r="N11" s="216">
        <v>5921</v>
      </c>
      <c r="O11" s="218">
        <v>7377</v>
      </c>
      <c r="P11" s="218">
        <v>7996</v>
      </c>
      <c r="Q11" s="218">
        <v>8319</v>
      </c>
      <c r="R11" s="219">
        <v>29613</v>
      </c>
      <c r="S11" s="215"/>
      <c r="T11" s="216">
        <v>6749</v>
      </c>
      <c r="U11" s="218">
        <v>8425</v>
      </c>
      <c r="V11" s="218">
        <v>8741</v>
      </c>
      <c r="W11" s="218">
        <v>8544</v>
      </c>
      <c r="X11" s="219">
        <v>32459</v>
      </c>
      <c r="Y11" s="215"/>
      <c r="Z11" s="216">
        <v>6579</v>
      </c>
      <c r="AA11" s="218">
        <v>8211</v>
      </c>
      <c r="AB11" s="218">
        <v>8378</v>
      </c>
      <c r="AC11" s="218">
        <v>8185</v>
      </c>
      <c r="AD11" s="219">
        <v>31353</v>
      </c>
      <c r="AE11" s="215"/>
      <c r="AF11" s="216">
        <v>6443</v>
      </c>
      <c r="AG11" s="218">
        <v>8212</v>
      </c>
      <c r="AH11" s="218">
        <v>8412</v>
      </c>
      <c r="AI11" s="218">
        <v>8158</v>
      </c>
      <c r="AJ11" s="219">
        <v>31225</v>
      </c>
      <c r="AK11" s="215"/>
      <c r="AL11" s="216">
        <v>6686</v>
      </c>
      <c r="AM11" s="218">
        <v>8528</v>
      </c>
      <c r="AN11" s="218">
        <v>8505</v>
      </c>
      <c r="AO11" s="218">
        <v>8987</v>
      </c>
      <c r="AP11" s="219">
        <v>32706</v>
      </c>
      <c r="AQ11" s="215"/>
      <c r="AR11" s="216">
        <v>6985</v>
      </c>
      <c r="AS11" s="218">
        <v>8520</v>
      </c>
      <c r="AT11" s="218">
        <v>9092</v>
      </c>
      <c r="AU11" s="218">
        <v>8950</v>
      </c>
      <c r="AV11" s="219">
        <v>33547</v>
      </c>
      <c r="AW11" s="215"/>
      <c r="AX11" s="216">
        <v>6698</v>
      </c>
      <c r="AY11" s="218">
        <v>8509</v>
      </c>
      <c r="AZ11" s="218">
        <v>9048</v>
      </c>
      <c r="BA11" s="218">
        <v>9090</v>
      </c>
      <c r="BB11" s="219">
        <v>33345</v>
      </c>
      <c r="BD11" s="216">
        <v>6645</v>
      </c>
      <c r="BE11" s="218">
        <v>8449</v>
      </c>
      <c r="BF11" s="218">
        <v>8994</v>
      </c>
      <c r="BG11" s="218">
        <v>9033</v>
      </c>
      <c r="BH11" s="219">
        <v>33121</v>
      </c>
      <c r="BI11" s="419"/>
      <c r="BJ11" s="216">
        <v>6841</v>
      </c>
      <c r="BK11" s="218">
        <v>8341</v>
      </c>
      <c r="BL11" s="218">
        <v>9041</v>
      </c>
      <c r="BM11" s="218">
        <v>8915</v>
      </c>
      <c r="BN11" s="219">
        <v>33138</v>
      </c>
      <c r="BP11" s="216">
        <v>6841</v>
      </c>
      <c r="BQ11" s="218">
        <v>8341</v>
      </c>
      <c r="BR11" s="218">
        <v>9041</v>
      </c>
      <c r="BS11" s="218">
        <v>8915</v>
      </c>
      <c r="BT11" s="219">
        <v>33138</v>
      </c>
      <c r="BU11" s="347"/>
      <c r="BV11" s="216">
        <v>6731</v>
      </c>
      <c r="BW11" s="218">
        <v>8367</v>
      </c>
      <c r="BX11" s="218">
        <v>8726</v>
      </c>
      <c r="BY11" s="218">
        <v>8604</v>
      </c>
      <c r="BZ11" s="219">
        <v>32428</v>
      </c>
      <c r="CB11" s="216">
        <v>6534</v>
      </c>
      <c r="CC11" s="218">
        <v>8135</v>
      </c>
      <c r="CD11" s="218">
        <v>8444</v>
      </c>
      <c r="CE11" s="218">
        <v>8655</v>
      </c>
      <c r="CF11" s="219">
        <f>SUM(CB11:CE11)</f>
        <v>31768</v>
      </c>
      <c r="CH11" s="216">
        <v>6847</v>
      </c>
      <c r="CI11" s="218">
        <v>8315</v>
      </c>
      <c r="CJ11" s="218">
        <v>8666</v>
      </c>
      <c r="CK11" s="218">
        <f>CL11-SUM(CH11:CJ11)</f>
        <v>9076</v>
      </c>
      <c r="CL11" s="219">
        <v>32904</v>
      </c>
      <c r="CN11" s="216">
        <v>6837</v>
      </c>
      <c r="CO11" s="218">
        <v>8271</v>
      </c>
      <c r="CP11" s="218">
        <v>8644</v>
      </c>
      <c r="CQ11" s="218">
        <f>CR11-SUM(CN11:CP11)</f>
        <v>9171</v>
      </c>
      <c r="CR11" s="219">
        <v>32923</v>
      </c>
      <c r="CT11" s="216">
        <v>6826</v>
      </c>
      <c r="CU11" s="218">
        <v>8917</v>
      </c>
      <c r="CV11" s="218">
        <v>9476</v>
      </c>
      <c r="CW11" s="218">
        <v>10336</v>
      </c>
      <c r="CX11" s="219">
        <v>35555</v>
      </c>
    </row>
    <row r="12" spans="1:103" x14ac:dyDescent="0.25">
      <c r="A12" s="48"/>
      <c r="B12" s="213"/>
      <c r="C12" s="187"/>
      <c r="D12" s="187"/>
      <c r="E12" s="231"/>
      <c r="F12" s="95"/>
      <c r="G12" s="187"/>
      <c r="H12" s="213"/>
      <c r="I12" s="187"/>
      <c r="J12" s="187"/>
      <c r="K12" s="231"/>
      <c r="L12" s="95"/>
      <c r="M12" s="187"/>
      <c r="N12" s="213"/>
      <c r="O12" s="187"/>
      <c r="P12" s="187"/>
      <c r="Q12" s="187"/>
      <c r="R12" s="95"/>
      <c r="S12" s="187"/>
      <c r="T12" s="213"/>
      <c r="U12" s="187"/>
      <c r="V12" s="187"/>
      <c r="W12" s="187"/>
      <c r="X12" s="95"/>
      <c r="Y12" s="187"/>
      <c r="Z12" s="213"/>
      <c r="AA12" s="187"/>
      <c r="AB12" s="187"/>
      <c r="AC12" s="187"/>
      <c r="AD12" s="95"/>
      <c r="AE12" s="187"/>
      <c r="AF12" s="213"/>
      <c r="AG12" s="187"/>
      <c r="AH12" s="187"/>
      <c r="AI12" s="187"/>
      <c r="AJ12" s="95"/>
      <c r="AK12" s="187"/>
      <c r="AL12" s="213"/>
      <c r="AM12" s="187"/>
      <c r="AN12" s="187"/>
      <c r="AO12" s="187"/>
      <c r="AP12" s="95"/>
      <c r="AQ12" s="187"/>
      <c r="AR12" s="213"/>
      <c r="AS12" s="187"/>
      <c r="AT12" s="187"/>
      <c r="AU12" s="187"/>
      <c r="AV12" s="95"/>
      <c r="AW12" s="187"/>
      <c r="AX12" s="213"/>
      <c r="AY12" s="187"/>
      <c r="AZ12" s="187"/>
      <c r="BA12" s="187"/>
      <c r="BB12" s="95"/>
      <c r="BD12" s="213"/>
      <c r="BE12" s="187"/>
      <c r="BF12" s="187"/>
      <c r="BG12" s="187"/>
      <c r="BH12" s="95"/>
      <c r="BJ12" s="213"/>
      <c r="BK12" s="187"/>
      <c r="BL12" s="187"/>
      <c r="BM12" s="187"/>
      <c r="BN12" s="95"/>
      <c r="BP12" s="213"/>
      <c r="BQ12" s="187"/>
      <c r="BR12" s="187"/>
      <c r="BS12" s="187"/>
      <c r="BT12" s="95"/>
      <c r="BU12" s="347"/>
      <c r="BV12" s="213"/>
      <c r="BW12" s="187"/>
      <c r="BX12" s="187"/>
      <c r="BY12" s="187"/>
      <c r="BZ12" s="95"/>
      <c r="CB12" s="213"/>
      <c r="CC12" s="187"/>
      <c r="CD12" s="187"/>
      <c r="CE12" s="187"/>
      <c r="CF12" s="95"/>
      <c r="CH12" s="213"/>
      <c r="CI12" s="187"/>
      <c r="CJ12" s="187"/>
      <c r="CK12" s="187"/>
      <c r="CL12" s="95"/>
      <c r="CN12" s="213"/>
      <c r="CO12" s="187"/>
      <c r="CP12" s="187"/>
      <c r="CQ12" s="187"/>
      <c r="CR12" s="95"/>
      <c r="CT12" s="213"/>
      <c r="CU12" s="187"/>
      <c r="CV12" s="187"/>
      <c r="CW12" s="187"/>
      <c r="CX12" s="95"/>
    </row>
    <row r="13" spans="1:103" x14ac:dyDescent="0.25">
      <c r="A13" s="50" t="s">
        <v>41</v>
      </c>
      <c r="B13" s="213">
        <v>41</v>
      </c>
      <c r="C13" s="187">
        <v>33</v>
      </c>
      <c r="D13" s="187">
        <v>33</v>
      </c>
      <c r="E13" s="232">
        <v>40</v>
      </c>
      <c r="F13" s="95">
        <v>147</v>
      </c>
      <c r="G13" s="187"/>
      <c r="H13" s="213">
        <v>43</v>
      </c>
      <c r="I13" s="187">
        <v>46</v>
      </c>
      <c r="J13" s="187">
        <v>36</v>
      </c>
      <c r="K13" s="232">
        <v>55</v>
      </c>
      <c r="L13" s="95">
        <v>180</v>
      </c>
      <c r="M13" s="187"/>
      <c r="N13" s="213">
        <v>37</v>
      </c>
      <c r="O13" s="187">
        <v>47</v>
      </c>
      <c r="P13" s="187">
        <v>42</v>
      </c>
      <c r="Q13" s="187">
        <v>11</v>
      </c>
      <c r="R13" s="95">
        <v>137</v>
      </c>
      <c r="S13" s="187"/>
      <c r="T13" s="213">
        <v>31</v>
      </c>
      <c r="U13" s="187">
        <v>28</v>
      </c>
      <c r="V13" s="187">
        <v>23</v>
      </c>
      <c r="W13" s="187">
        <v>42</v>
      </c>
      <c r="X13" s="95">
        <v>124</v>
      </c>
      <c r="Y13" s="187"/>
      <c r="Z13" s="213">
        <v>45</v>
      </c>
      <c r="AA13" s="187">
        <v>27</v>
      </c>
      <c r="AB13" s="187">
        <v>14</v>
      </c>
      <c r="AC13" s="187">
        <v>53</v>
      </c>
      <c r="AD13" s="95">
        <v>139</v>
      </c>
      <c r="AE13" s="187"/>
      <c r="AF13" s="213">
        <v>29</v>
      </c>
      <c r="AG13" s="187">
        <v>47</v>
      </c>
      <c r="AH13" s="187">
        <v>39</v>
      </c>
      <c r="AI13" s="187">
        <v>29</v>
      </c>
      <c r="AJ13" s="95">
        <v>144</v>
      </c>
      <c r="AK13" s="187"/>
      <c r="AL13" s="213">
        <v>39</v>
      </c>
      <c r="AM13" s="187">
        <v>19</v>
      </c>
      <c r="AN13" s="187">
        <v>35</v>
      </c>
      <c r="AO13" s="187">
        <v>46</v>
      </c>
      <c r="AP13" s="95">
        <v>139</v>
      </c>
      <c r="AQ13" s="187"/>
      <c r="AR13" s="213">
        <v>23</v>
      </c>
      <c r="AS13" s="187">
        <v>27</v>
      </c>
      <c r="AT13" s="187">
        <v>21</v>
      </c>
      <c r="AU13" s="187">
        <v>36</v>
      </c>
      <c r="AV13" s="95">
        <v>107</v>
      </c>
      <c r="AW13" s="187"/>
      <c r="AX13" s="213">
        <v>25</v>
      </c>
      <c r="AY13" s="187">
        <v>26</v>
      </c>
      <c r="AZ13" s="187">
        <v>17</v>
      </c>
      <c r="BA13" s="187">
        <v>28</v>
      </c>
      <c r="BB13" s="95">
        <v>96</v>
      </c>
      <c r="BD13" s="213">
        <v>25</v>
      </c>
      <c r="BE13" s="187">
        <v>26</v>
      </c>
      <c r="BF13" s="187">
        <v>17</v>
      </c>
      <c r="BG13" s="187">
        <v>28</v>
      </c>
      <c r="BH13" s="95">
        <v>96</v>
      </c>
      <c r="BI13" s="419"/>
      <c r="BJ13" s="213">
        <v>19</v>
      </c>
      <c r="BK13" s="187">
        <v>17</v>
      </c>
      <c r="BL13" s="187">
        <v>32</v>
      </c>
      <c r="BM13" s="187">
        <v>39</v>
      </c>
      <c r="BN13" s="95">
        <v>107</v>
      </c>
      <c r="BP13" s="213">
        <v>19</v>
      </c>
      <c r="BQ13" s="187">
        <v>17</v>
      </c>
      <c r="BR13" s="187">
        <v>32</v>
      </c>
      <c r="BS13" s="187">
        <v>39</v>
      </c>
      <c r="BT13" s="95">
        <v>107</v>
      </c>
      <c r="BU13" s="347"/>
      <c r="BV13" s="213">
        <v>11</v>
      </c>
      <c r="BW13" s="187">
        <v>39</v>
      </c>
      <c r="BX13" s="187">
        <v>12</v>
      </c>
      <c r="BY13" s="187">
        <v>30</v>
      </c>
      <c r="BZ13" s="95">
        <v>92</v>
      </c>
      <c r="CB13" s="213">
        <v>29</v>
      </c>
      <c r="CC13" s="187">
        <v>36</v>
      </c>
      <c r="CD13" s="187">
        <v>25</v>
      </c>
      <c r="CE13" s="187">
        <v>42</v>
      </c>
      <c r="CF13" s="95">
        <f>SUM(CB13:CE13)</f>
        <v>132</v>
      </c>
      <c r="CH13" s="213">
        <v>38</v>
      </c>
      <c r="CI13" s="187">
        <v>30</v>
      </c>
      <c r="CJ13" s="187">
        <v>52</v>
      </c>
      <c r="CK13" s="187">
        <f t="shared" ref="CK13:CK65" si="0">CL13-SUM(CH13:CJ13)</f>
        <v>30</v>
      </c>
      <c r="CL13" s="95">
        <v>150</v>
      </c>
      <c r="CN13" s="213">
        <v>38</v>
      </c>
      <c r="CO13" s="187">
        <v>30</v>
      </c>
      <c r="CP13" s="187">
        <v>52</v>
      </c>
      <c r="CQ13" s="187">
        <f t="shared" ref="CQ13" si="1">CR13-SUM(CN13:CP13)</f>
        <v>30</v>
      </c>
      <c r="CR13" s="95">
        <v>150</v>
      </c>
      <c r="CT13" s="213">
        <v>63</v>
      </c>
      <c r="CU13" s="187">
        <v>28</v>
      </c>
      <c r="CV13" s="187">
        <v>40</v>
      </c>
      <c r="CW13" s="187">
        <v>54</v>
      </c>
      <c r="CX13" s="95">
        <v>185</v>
      </c>
    </row>
    <row r="14" spans="1:103" x14ac:dyDescent="0.25">
      <c r="A14" s="48"/>
      <c r="B14" s="213"/>
      <c r="C14" s="187"/>
      <c r="D14" s="187"/>
      <c r="E14" s="232"/>
      <c r="F14" s="95"/>
      <c r="G14" s="187"/>
      <c r="H14" s="213"/>
      <c r="I14" s="187"/>
      <c r="J14" s="187"/>
      <c r="K14" s="232"/>
      <c r="L14" s="95"/>
      <c r="M14" s="187"/>
      <c r="N14" s="213"/>
      <c r="O14" s="187"/>
      <c r="P14" s="187"/>
      <c r="Q14" s="187"/>
      <c r="R14" s="95"/>
      <c r="S14" s="187"/>
      <c r="T14" s="213"/>
      <c r="U14" s="187"/>
      <c r="V14" s="187"/>
      <c r="W14" s="187"/>
      <c r="X14" s="95"/>
      <c r="Y14" s="187"/>
      <c r="Z14" s="213"/>
      <c r="AA14" s="187"/>
      <c r="AB14" s="233"/>
      <c r="AC14" s="187"/>
      <c r="AD14" s="95"/>
      <c r="AE14" s="187"/>
      <c r="AF14" s="213"/>
      <c r="AG14" s="187"/>
      <c r="AH14" s="233"/>
      <c r="AI14" s="187"/>
      <c r="AJ14" s="95"/>
      <c r="AK14" s="187"/>
      <c r="AL14" s="213"/>
      <c r="AM14" s="187"/>
      <c r="AN14" s="233"/>
      <c r="AO14" s="233"/>
      <c r="AP14" s="95"/>
      <c r="AQ14" s="187"/>
      <c r="AR14" s="213"/>
      <c r="AS14" s="187"/>
      <c r="AT14" s="233"/>
      <c r="AU14" s="233"/>
      <c r="AV14" s="95"/>
      <c r="AW14" s="187"/>
      <c r="AX14" s="213"/>
      <c r="AY14" s="233"/>
      <c r="AZ14" s="233"/>
      <c r="BA14" s="187"/>
      <c r="BB14" s="95"/>
      <c r="BD14" s="213"/>
      <c r="BE14" s="233"/>
      <c r="BF14" s="233"/>
      <c r="BG14" s="233"/>
      <c r="BH14" s="95"/>
      <c r="BJ14" s="213"/>
      <c r="BK14" s="187"/>
      <c r="BL14" s="233"/>
      <c r="BM14" s="233"/>
      <c r="BN14" s="95"/>
      <c r="BP14" s="213"/>
      <c r="BQ14" s="187"/>
      <c r="BR14" s="233"/>
      <c r="BS14" s="233"/>
      <c r="BT14" s="95"/>
      <c r="BU14" s="347"/>
      <c r="BV14" s="213"/>
      <c r="BW14" s="187"/>
      <c r="BX14" s="233"/>
      <c r="BY14" s="233"/>
      <c r="BZ14" s="95"/>
      <c r="CB14" s="213"/>
      <c r="CC14" s="187"/>
      <c r="CD14" s="233"/>
      <c r="CE14" s="233"/>
      <c r="CF14" s="95"/>
      <c r="CH14" s="213"/>
      <c r="CI14" s="187"/>
      <c r="CJ14" s="233"/>
      <c r="CK14" s="505"/>
      <c r="CL14" s="95"/>
      <c r="CN14" s="213"/>
      <c r="CO14" s="187"/>
      <c r="CP14" s="233"/>
      <c r="CQ14" s="505"/>
      <c r="CR14" s="95"/>
      <c r="CT14" s="213"/>
      <c r="CU14" s="187"/>
      <c r="CV14" s="233"/>
      <c r="CW14" s="505"/>
      <c r="CX14" s="95"/>
    </row>
    <row r="15" spans="1:103" x14ac:dyDescent="0.25">
      <c r="A15" s="50" t="s">
        <v>42</v>
      </c>
      <c r="B15" s="213">
        <v>-1929</v>
      </c>
      <c r="C15" s="187">
        <v>-2626</v>
      </c>
      <c r="D15" s="187">
        <v>-2851</v>
      </c>
      <c r="E15" s="232">
        <v>-2784</v>
      </c>
      <c r="F15" s="95">
        <v>-10190</v>
      </c>
      <c r="G15" s="187"/>
      <c r="H15" s="213">
        <v>-2204</v>
      </c>
      <c r="I15" s="187">
        <v>-2982</v>
      </c>
      <c r="J15" s="187">
        <v>-3168</v>
      </c>
      <c r="K15" s="232">
        <v>-3394</v>
      </c>
      <c r="L15" s="95">
        <v>-11748</v>
      </c>
      <c r="M15" s="187"/>
      <c r="N15" s="213">
        <v>-2491</v>
      </c>
      <c r="O15" s="187">
        <v>-3272</v>
      </c>
      <c r="P15" s="187">
        <v>-3683</v>
      </c>
      <c r="Q15" s="187">
        <v>-3784</v>
      </c>
      <c r="R15" s="95">
        <v>-13230</v>
      </c>
      <c r="S15" s="187"/>
      <c r="T15" s="213">
        <v>-2919</v>
      </c>
      <c r="U15" s="187">
        <v>-3889</v>
      </c>
      <c r="V15" s="187">
        <v>-4200</v>
      </c>
      <c r="W15" s="187">
        <v>-4016</v>
      </c>
      <c r="X15" s="95">
        <v>-15024</v>
      </c>
      <c r="Y15" s="187"/>
      <c r="Z15" s="213">
        <v>-2884</v>
      </c>
      <c r="AA15" s="187">
        <v>-3596</v>
      </c>
      <c r="AB15" s="187">
        <v>-3676</v>
      </c>
      <c r="AC15" s="187">
        <v>-3628</v>
      </c>
      <c r="AD15" s="95">
        <v>-13784</v>
      </c>
      <c r="AE15" s="187"/>
      <c r="AF15" s="213">
        <v>-2703</v>
      </c>
      <c r="AG15" s="187">
        <v>-3610</v>
      </c>
      <c r="AH15" s="187">
        <v>-3852</v>
      </c>
      <c r="AI15" s="187">
        <v>-3721</v>
      </c>
      <c r="AJ15" s="95">
        <v>-13886</v>
      </c>
      <c r="AK15" s="187"/>
      <c r="AL15" s="213">
        <v>-2869</v>
      </c>
      <c r="AM15" s="187">
        <v>-3755</v>
      </c>
      <c r="AN15" s="187">
        <v>-4005</v>
      </c>
      <c r="AO15" s="187">
        <v>-4218</v>
      </c>
      <c r="AP15" s="95">
        <v>-14847</v>
      </c>
      <c r="AQ15" s="187"/>
      <c r="AR15" s="213">
        <v>-3214</v>
      </c>
      <c r="AS15" s="187">
        <v>-3947</v>
      </c>
      <c r="AT15" s="187">
        <v>-4624</v>
      </c>
      <c r="AU15" s="187">
        <v>-4484</v>
      </c>
      <c r="AV15" s="95">
        <v>-16269</v>
      </c>
      <c r="AW15" s="187"/>
      <c r="AX15" s="213">
        <v>-3163</v>
      </c>
      <c r="AY15" s="187">
        <v>-4005</v>
      </c>
      <c r="AZ15" s="187">
        <v>-4447</v>
      </c>
      <c r="BA15" s="187">
        <v>-4514</v>
      </c>
      <c r="BB15" s="95">
        <v>-16129</v>
      </c>
      <c r="BD15" s="213">
        <v>-3136</v>
      </c>
      <c r="BE15" s="187">
        <v>-3977</v>
      </c>
      <c r="BF15" s="187">
        <v>-4430</v>
      </c>
      <c r="BG15" s="187">
        <v>-4487</v>
      </c>
      <c r="BH15" s="95">
        <v>-16030</v>
      </c>
      <c r="BI15" s="419"/>
      <c r="BJ15" s="213">
        <v>-3289</v>
      </c>
      <c r="BK15" s="187">
        <v>-4254</v>
      </c>
      <c r="BL15" s="187">
        <v>-4558</v>
      </c>
      <c r="BM15" s="187">
        <v>-4539</v>
      </c>
      <c r="BN15" s="95">
        <v>-16640</v>
      </c>
      <c r="BP15" s="213">
        <v>-3289</v>
      </c>
      <c r="BQ15" s="187">
        <v>-4254</v>
      </c>
      <c r="BR15" s="187">
        <v>-4558</v>
      </c>
      <c r="BS15" s="187">
        <v>-4539</v>
      </c>
      <c r="BT15" s="95">
        <v>-16640</v>
      </c>
      <c r="BU15" s="347"/>
      <c r="BV15" s="213">
        <v>-3249</v>
      </c>
      <c r="BW15" s="187">
        <v>-4145</v>
      </c>
      <c r="BX15" s="187">
        <v>-4217</v>
      </c>
      <c r="BY15" s="187">
        <v>-4325</v>
      </c>
      <c r="BZ15" s="95">
        <v>-15936</v>
      </c>
      <c r="CB15" s="213">
        <v>-3043</v>
      </c>
      <c r="CC15" s="187">
        <v>-3806</v>
      </c>
      <c r="CD15" s="187">
        <v>-3868</v>
      </c>
      <c r="CE15" s="187">
        <v>-4034</v>
      </c>
      <c r="CF15" s="95">
        <f>SUM(CB15:CE15)</f>
        <v>-14751</v>
      </c>
      <c r="CH15" s="213">
        <v>-3137</v>
      </c>
      <c r="CI15" s="187">
        <v>-3856</v>
      </c>
      <c r="CJ15" s="187">
        <v>-3970</v>
      </c>
      <c r="CK15" s="187">
        <f t="shared" si="0"/>
        <v>-4324</v>
      </c>
      <c r="CL15" s="95">
        <v>-15287</v>
      </c>
      <c r="CN15" s="213">
        <v>-3134</v>
      </c>
      <c r="CO15" s="187">
        <v>-3842</v>
      </c>
      <c r="CP15" s="187">
        <v>-3959</v>
      </c>
      <c r="CQ15" s="187">
        <f t="shared" ref="CQ15" si="2">CR15-SUM(CN15:CP15)</f>
        <v>-4368</v>
      </c>
      <c r="CR15" s="95">
        <v>-15303</v>
      </c>
      <c r="CT15" s="213">
        <v>-3061</v>
      </c>
      <c r="CU15" s="187">
        <v>-4230</v>
      </c>
      <c r="CV15" s="187">
        <v>-4477</v>
      </c>
      <c r="CW15" s="187">
        <v>-4947</v>
      </c>
      <c r="CX15" s="95">
        <v>-16715</v>
      </c>
    </row>
    <row r="16" spans="1:103" x14ac:dyDescent="0.25">
      <c r="A16" s="50"/>
      <c r="B16" s="213"/>
      <c r="C16" s="187"/>
      <c r="D16" s="187"/>
      <c r="E16" s="232"/>
      <c r="F16" s="95"/>
      <c r="G16" s="187"/>
      <c r="H16" s="213"/>
      <c r="I16" s="187"/>
      <c r="J16" s="187"/>
      <c r="K16" s="232"/>
      <c r="L16" s="95"/>
      <c r="M16" s="187"/>
      <c r="N16" s="213"/>
      <c r="O16" s="187"/>
      <c r="P16" s="187"/>
      <c r="Q16" s="187"/>
      <c r="R16" s="95"/>
      <c r="S16" s="187"/>
      <c r="T16" s="213"/>
      <c r="U16" s="187"/>
      <c r="V16" s="187"/>
      <c r="W16" s="187"/>
      <c r="X16" s="95"/>
      <c r="Y16" s="187"/>
      <c r="Z16" s="213"/>
      <c r="AA16" s="187"/>
      <c r="AB16" s="233"/>
      <c r="AC16" s="187"/>
      <c r="AD16" s="95"/>
      <c r="AE16" s="187"/>
      <c r="AF16" s="213"/>
      <c r="AG16" s="187"/>
      <c r="AH16" s="233"/>
      <c r="AI16" s="187"/>
      <c r="AJ16" s="95"/>
      <c r="AK16" s="187"/>
      <c r="AL16" s="213"/>
      <c r="AM16" s="187"/>
      <c r="AN16" s="233"/>
      <c r="AO16" s="233"/>
      <c r="AP16" s="95"/>
      <c r="AQ16" s="187"/>
      <c r="AR16" s="213"/>
      <c r="AS16" s="187"/>
      <c r="AT16" s="233"/>
      <c r="AU16" s="233"/>
      <c r="AV16" s="95"/>
      <c r="AW16" s="187"/>
      <c r="AX16" s="213"/>
      <c r="AY16" s="233"/>
      <c r="AZ16" s="233"/>
      <c r="BA16" s="187"/>
      <c r="BB16" s="95"/>
      <c r="BD16" s="213"/>
      <c r="BE16" s="233"/>
      <c r="BF16" s="233"/>
      <c r="BG16" s="233"/>
      <c r="BH16" s="95"/>
      <c r="BJ16" s="213"/>
      <c r="BL16" s="233"/>
      <c r="BM16" s="233"/>
      <c r="BN16" s="95"/>
      <c r="BP16" s="213"/>
      <c r="BQ16" s="187"/>
      <c r="BR16" s="233"/>
      <c r="BS16" s="233"/>
      <c r="BT16" s="95"/>
      <c r="BU16" s="347"/>
      <c r="BV16" s="213"/>
      <c r="BY16" s="233"/>
      <c r="BZ16" s="95"/>
      <c r="CB16" s="213"/>
      <c r="CE16" s="233"/>
      <c r="CF16" s="95"/>
      <c r="CH16" s="213"/>
      <c r="CK16" s="505"/>
      <c r="CL16" s="95"/>
      <c r="CN16" s="213"/>
      <c r="CQ16" s="505"/>
      <c r="CR16" s="95"/>
      <c r="CT16" s="213"/>
      <c r="CW16" s="505"/>
      <c r="CX16" s="95"/>
    </row>
    <row r="17" spans="1:103" x14ac:dyDescent="0.25">
      <c r="A17" s="50" t="s">
        <v>43</v>
      </c>
      <c r="B17" s="213">
        <v>-1113</v>
      </c>
      <c r="C17" s="187">
        <v>-1259</v>
      </c>
      <c r="D17" s="187">
        <v>-1206</v>
      </c>
      <c r="E17" s="232">
        <v>-1230</v>
      </c>
      <c r="F17" s="95">
        <v>-4808</v>
      </c>
      <c r="G17" s="187"/>
      <c r="H17" s="213">
        <v>-1222</v>
      </c>
      <c r="I17" s="187">
        <v>-1333</v>
      </c>
      <c r="J17" s="187">
        <v>-1326</v>
      </c>
      <c r="K17" s="232">
        <v>-1397</v>
      </c>
      <c r="L17" s="95">
        <v>-5278</v>
      </c>
      <c r="M17" s="187"/>
      <c r="N17" s="213">
        <v>-1390</v>
      </c>
      <c r="O17" s="187">
        <v>-1493</v>
      </c>
      <c r="P17" s="187">
        <v>-1511</v>
      </c>
      <c r="Q17" s="187">
        <v>-1574</v>
      </c>
      <c r="R17" s="95">
        <v>-5968</v>
      </c>
      <c r="S17" s="187"/>
      <c r="T17" s="213">
        <v>-1558</v>
      </c>
      <c r="U17" s="187">
        <v>-1649</v>
      </c>
      <c r="V17" s="187">
        <v>-1600</v>
      </c>
      <c r="W17" s="187">
        <v>-1590</v>
      </c>
      <c r="X17" s="95">
        <v>-6397</v>
      </c>
      <c r="Y17" s="187"/>
      <c r="Z17" s="213">
        <v>-1592</v>
      </c>
      <c r="AA17" s="187">
        <v>-1678</v>
      </c>
      <c r="AB17" s="187">
        <v>-1577</v>
      </c>
      <c r="AC17" s="187">
        <v>-1627</v>
      </c>
      <c r="AD17" s="95">
        <v>-6474</v>
      </c>
      <c r="AE17" s="187"/>
      <c r="AF17" s="213">
        <v>-1568</v>
      </c>
      <c r="AG17" s="187">
        <v>-1706</v>
      </c>
      <c r="AH17" s="187">
        <v>-1632</v>
      </c>
      <c r="AI17" s="187">
        <v>-1598</v>
      </c>
      <c r="AJ17" s="95">
        <v>-6504</v>
      </c>
      <c r="AK17" s="187"/>
      <c r="AL17" s="213">
        <v>-1645</v>
      </c>
      <c r="AM17" s="187">
        <v>-1753</v>
      </c>
      <c r="AN17" s="187">
        <v>-1674</v>
      </c>
      <c r="AO17" s="187">
        <v>-1706</v>
      </c>
      <c r="AP17" s="95">
        <v>-6778</v>
      </c>
      <c r="AQ17" s="187"/>
      <c r="AR17" s="213">
        <v>-1692</v>
      </c>
      <c r="AS17" s="187">
        <v>-1824</v>
      </c>
      <c r="AT17" s="187">
        <v>-1770</v>
      </c>
      <c r="AU17" s="187">
        <v>-1776</v>
      </c>
      <c r="AV17" s="95">
        <v>-7062</v>
      </c>
      <c r="AW17" s="187"/>
      <c r="AX17" s="213">
        <v>-1689</v>
      </c>
      <c r="AY17" s="187">
        <v>-1818</v>
      </c>
      <c r="AZ17" s="187">
        <v>-1784</v>
      </c>
      <c r="BA17" s="187">
        <v>-1773</v>
      </c>
      <c r="BB17" s="95">
        <v>-7064</v>
      </c>
      <c r="BD17" s="213">
        <v>-1682</v>
      </c>
      <c r="BE17" s="187">
        <v>-1809</v>
      </c>
      <c r="BF17" s="187">
        <v>-1776</v>
      </c>
      <c r="BG17" s="187">
        <v>-1770</v>
      </c>
      <c r="BH17" s="95">
        <v>-7037</v>
      </c>
      <c r="BI17" s="419"/>
      <c r="BJ17" s="213">
        <v>-1716</v>
      </c>
      <c r="BK17" s="187">
        <v>-1806</v>
      </c>
      <c r="BL17" s="187">
        <v>-1744</v>
      </c>
      <c r="BM17" s="187">
        <v>-1759</v>
      </c>
      <c r="BN17" s="95">
        <v>-7025</v>
      </c>
      <c r="BP17" s="213">
        <v>-1716</v>
      </c>
      <c r="BQ17" s="187">
        <v>-1806</v>
      </c>
      <c r="BR17" s="187">
        <v>-1744</v>
      </c>
      <c r="BS17" s="187">
        <v>-1759</v>
      </c>
      <c r="BT17" s="95">
        <v>-7025</v>
      </c>
      <c r="BU17" s="347"/>
      <c r="BV17" s="213">
        <v>-1753</v>
      </c>
      <c r="BW17" s="187">
        <v>-1872</v>
      </c>
      <c r="BX17" s="187">
        <v>-1801</v>
      </c>
      <c r="BY17" s="187">
        <v>-1702</v>
      </c>
      <c r="BZ17" s="95">
        <v>-7128</v>
      </c>
      <c r="CB17" s="213">
        <v>-1766</v>
      </c>
      <c r="CC17" s="187">
        <v>-1862</v>
      </c>
      <c r="CD17" s="187">
        <v>-1774</v>
      </c>
      <c r="CE17" s="187">
        <v>-1767</v>
      </c>
      <c r="CF17" s="95">
        <f>SUM(CB17:CE17)</f>
        <v>-7169</v>
      </c>
      <c r="CH17" s="213">
        <v>-1760</v>
      </c>
      <c r="CI17" s="187">
        <v>-1913</v>
      </c>
      <c r="CJ17" s="187">
        <v>-1847</v>
      </c>
      <c r="CK17" s="187">
        <f t="shared" si="0"/>
        <v>-1816</v>
      </c>
      <c r="CL17" s="95">
        <v>-7336</v>
      </c>
      <c r="CN17" s="213">
        <v>-1760</v>
      </c>
      <c r="CO17" s="187">
        <v>-1911</v>
      </c>
      <c r="CP17" s="187">
        <v>-1845</v>
      </c>
      <c r="CQ17" s="187">
        <f t="shared" ref="CQ17" si="3">CR17-SUM(CN17:CP17)</f>
        <v>-1820</v>
      </c>
      <c r="CR17" s="95">
        <v>-7336</v>
      </c>
      <c r="CT17" s="213">
        <v>-1759</v>
      </c>
      <c r="CU17" s="187">
        <v>-1982</v>
      </c>
      <c r="CV17" s="187">
        <v>-2010</v>
      </c>
      <c r="CW17" s="187">
        <v>-2224</v>
      </c>
      <c r="CX17" s="95">
        <v>-7975</v>
      </c>
    </row>
    <row r="18" spans="1:103" s="22" customFormat="1" x14ac:dyDescent="0.25">
      <c r="A18" s="50"/>
      <c r="B18" s="213"/>
      <c r="C18" s="187"/>
      <c r="D18" s="187"/>
      <c r="E18" s="232"/>
      <c r="F18" s="95"/>
      <c r="G18" s="187"/>
      <c r="H18" s="213"/>
      <c r="I18" s="187"/>
      <c r="J18" s="187"/>
      <c r="K18" s="232"/>
      <c r="L18" s="95"/>
      <c r="M18" s="187"/>
      <c r="N18" s="213"/>
      <c r="O18" s="187"/>
      <c r="P18" s="187"/>
      <c r="Q18" s="187"/>
      <c r="R18" s="95"/>
      <c r="S18" s="187"/>
      <c r="T18" s="213"/>
      <c r="U18" s="187"/>
      <c r="V18" s="187"/>
      <c r="W18" s="187"/>
      <c r="X18" s="95"/>
      <c r="Y18" s="187"/>
      <c r="Z18" s="213"/>
      <c r="AA18" s="187"/>
      <c r="AB18" s="233"/>
      <c r="AC18" s="187"/>
      <c r="AD18" s="95"/>
      <c r="AE18" s="187"/>
      <c r="AF18" s="213"/>
      <c r="AG18" s="187"/>
      <c r="AH18" s="233"/>
      <c r="AI18" s="187"/>
      <c r="AJ18" s="95"/>
      <c r="AK18" s="187"/>
      <c r="AL18" s="213"/>
      <c r="AM18" s="187"/>
      <c r="AN18" s="233"/>
      <c r="AO18" s="233"/>
      <c r="AP18" s="95"/>
      <c r="AQ18" s="187"/>
      <c r="AR18" s="213"/>
      <c r="AS18" s="187"/>
      <c r="AT18" s="233"/>
      <c r="AU18" s="233"/>
      <c r="AV18" s="95"/>
      <c r="AW18" s="187"/>
      <c r="AX18" s="213"/>
      <c r="AY18" s="233"/>
      <c r="AZ18" s="233"/>
      <c r="BA18" s="187"/>
      <c r="BB18" s="95"/>
      <c r="BD18" s="213"/>
      <c r="BE18" s="233"/>
      <c r="BF18" s="233"/>
      <c r="BG18" s="233"/>
      <c r="BH18" s="95"/>
      <c r="BI18" s="420"/>
      <c r="BJ18" s="213"/>
      <c r="BK18" s="187"/>
      <c r="BL18" s="233"/>
      <c r="BM18" s="233"/>
      <c r="BN18" s="95"/>
      <c r="BO18" s="420"/>
      <c r="BP18" s="213"/>
      <c r="BQ18" s="187"/>
      <c r="BR18" s="233"/>
      <c r="BS18" s="233"/>
      <c r="BT18" s="95"/>
      <c r="BU18" s="347"/>
      <c r="BV18" s="213"/>
      <c r="BW18" s="187"/>
      <c r="BX18" s="233"/>
      <c r="BY18" s="233"/>
      <c r="BZ18" s="95"/>
      <c r="CB18" s="213"/>
      <c r="CC18" s="187"/>
      <c r="CD18" s="233"/>
      <c r="CE18" s="233"/>
      <c r="CF18" s="95"/>
      <c r="CH18" s="213"/>
      <c r="CI18" s="187"/>
      <c r="CJ18" s="233"/>
      <c r="CK18" s="505"/>
      <c r="CL18" s="95"/>
      <c r="CN18" s="213"/>
      <c r="CO18" s="187"/>
      <c r="CP18" s="233"/>
      <c r="CQ18" s="505"/>
      <c r="CR18" s="95"/>
      <c r="CT18" s="213"/>
      <c r="CU18" s="187"/>
      <c r="CV18" s="233"/>
      <c r="CW18" s="505"/>
      <c r="CX18" s="95"/>
      <c r="CY18"/>
    </row>
    <row r="19" spans="1:103" x14ac:dyDescent="0.25">
      <c r="A19" s="50" t="s">
        <v>44</v>
      </c>
      <c r="B19" s="213">
        <v>-1221</v>
      </c>
      <c r="C19" s="187">
        <v>-1557</v>
      </c>
      <c r="D19" s="187">
        <v>-1550</v>
      </c>
      <c r="E19" s="232">
        <v>-1388</v>
      </c>
      <c r="F19" s="95">
        <v>-5716</v>
      </c>
      <c r="G19" s="187"/>
      <c r="H19" s="213">
        <v>-1291</v>
      </c>
      <c r="I19" s="187">
        <v>-1669</v>
      </c>
      <c r="J19" s="187">
        <v>-1688</v>
      </c>
      <c r="K19" s="232">
        <v>-1801</v>
      </c>
      <c r="L19" s="95">
        <v>-6449</v>
      </c>
      <c r="M19" s="187"/>
      <c r="N19" s="213">
        <v>-1539</v>
      </c>
      <c r="O19" s="187">
        <v>-1771</v>
      </c>
      <c r="P19" s="187">
        <v>-1824</v>
      </c>
      <c r="Q19" s="187">
        <v>-1950</v>
      </c>
      <c r="R19" s="95">
        <v>-7084</v>
      </c>
      <c r="S19" s="187"/>
      <c r="T19" s="213">
        <v>-1612</v>
      </c>
      <c r="U19" s="187">
        <v>-1870</v>
      </c>
      <c r="V19" s="187">
        <v>-1927</v>
      </c>
      <c r="W19" s="187">
        <v>-1927</v>
      </c>
      <c r="X19" s="95">
        <v>-7336</v>
      </c>
      <c r="Y19" s="187"/>
      <c r="Z19" s="213">
        <v>-1607</v>
      </c>
      <c r="AA19" s="187">
        <v>-1730</v>
      </c>
      <c r="AB19" s="187">
        <v>-1804</v>
      </c>
      <c r="AC19" s="187">
        <v>-1756</v>
      </c>
      <c r="AD19" s="95">
        <v>-6897</v>
      </c>
      <c r="AE19" s="187"/>
      <c r="AF19" s="213">
        <v>-1570</v>
      </c>
      <c r="AG19" s="187">
        <v>-1801</v>
      </c>
      <c r="AH19" s="187">
        <v>-1866</v>
      </c>
      <c r="AI19" s="187">
        <v>-1854</v>
      </c>
      <c r="AJ19" s="95">
        <v>-7091</v>
      </c>
      <c r="AK19" s="187"/>
      <c r="AL19" s="213">
        <v>-1685</v>
      </c>
      <c r="AM19" s="187">
        <v>-1869</v>
      </c>
      <c r="AN19" s="187">
        <v>-1829</v>
      </c>
      <c r="AO19" s="187">
        <v>-2118</v>
      </c>
      <c r="AP19" s="95">
        <v>-7501</v>
      </c>
      <c r="AQ19" s="187"/>
      <c r="AR19" s="213">
        <v>-1693</v>
      </c>
      <c r="AS19" s="187">
        <v>-1887</v>
      </c>
      <c r="AT19" s="187">
        <v>-1802</v>
      </c>
      <c r="AU19" s="187">
        <v>-1924</v>
      </c>
      <c r="AV19" s="95">
        <v>-7306</v>
      </c>
      <c r="AW19" s="187"/>
      <c r="AX19" s="213">
        <v>-1591</v>
      </c>
      <c r="AY19" s="187">
        <v>-1838</v>
      </c>
      <c r="AZ19" s="187">
        <v>-1790</v>
      </c>
      <c r="BA19" s="187">
        <v>-1855</v>
      </c>
      <c r="BB19" s="95">
        <v>-7074</v>
      </c>
      <c r="BD19" s="213">
        <v>-1577</v>
      </c>
      <c r="BE19" s="187">
        <v>-1827</v>
      </c>
      <c r="BF19" s="187">
        <v>-1775</v>
      </c>
      <c r="BG19" s="187">
        <v>-1838</v>
      </c>
      <c r="BH19" s="95">
        <v>-7017</v>
      </c>
      <c r="BI19" s="419"/>
      <c r="BJ19" s="213">
        <v>-1564</v>
      </c>
      <c r="BK19" s="187">
        <v>-1619</v>
      </c>
      <c r="BL19" s="187">
        <v>-1707</v>
      </c>
      <c r="BM19" s="187">
        <v>-1783</v>
      </c>
      <c r="BN19" s="95">
        <v>-6673</v>
      </c>
      <c r="BP19" s="213">
        <v>-1564</v>
      </c>
      <c r="BQ19" s="187">
        <v>-1619</v>
      </c>
      <c r="BR19" s="187">
        <v>-1707</v>
      </c>
      <c r="BS19" s="187">
        <v>-1783</v>
      </c>
      <c r="BT19" s="95">
        <v>-6673</v>
      </c>
      <c r="BU19" s="347"/>
      <c r="BV19" s="213">
        <v>-1504</v>
      </c>
      <c r="BW19" s="187">
        <v>-1688</v>
      </c>
      <c r="BX19" s="187">
        <v>-1746</v>
      </c>
      <c r="BY19" s="187">
        <v>-1721</v>
      </c>
      <c r="BZ19" s="95">
        <v>-6659</v>
      </c>
      <c r="CB19" s="213">
        <v>-1599</v>
      </c>
      <c r="CC19" s="187">
        <v>-1709</v>
      </c>
      <c r="CD19" s="187">
        <v>-1782</v>
      </c>
      <c r="CE19" s="187">
        <v>-1772</v>
      </c>
      <c r="CF19" s="95">
        <f>SUM(CB19:CE19)</f>
        <v>-6862</v>
      </c>
      <c r="CH19" s="213">
        <v>-1729</v>
      </c>
      <c r="CI19" s="187">
        <v>-1759</v>
      </c>
      <c r="CJ19" s="187">
        <v>-1902</v>
      </c>
      <c r="CK19" s="187">
        <f t="shared" si="0"/>
        <v>-1890</v>
      </c>
      <c r="CL19" s="95">
        <v>-7280</v>
      </c>
      <c r="CN19" s="213">
        <v>-1744</v>
      </c>
      <c r="CO19" s="187">
        <v>-1774</v>
      </c>
      <c r="CP19" s="187">
        <v>-1914</v>
      </c>
      <c r="CQ19" s="187">
        <f t="shared" ref="CQ19" si="4">CR19-SUM(CN19:CP19)</f>
        <v>-1895</v>
      </c>
      <c r="CR19" s="95">
        <v>-7327</v>
      </c>
      <c r="CT19" s="213">
        <v>-1764</v>
      </c>
      <c r="CU19" s="187">
        <v>-2005</v>
      </c>
      <c r="CV19" s="187">
        <v>-2044</v>
      </c>
      <c r="CW19" s="187">
        <v>-2032</v>
      </c>
      <c r="CX19" s="95">
        <v>-7845</v>
      </c>
    </row>
    <row r="20" spans="1:103" x14ac:dyDescent="0.25">
      <c r="A20" s="50"/>
      <c r="B20" s="213"/>
      <c r="C20" s="187"/>
      <c r="D20" s="187"/>
      <c r="E20" s="232"/>
      <c r="F20" s="95"/>
      <c r="G20" s="187"/>
      <c r="H20" s="213"/>
      <c r="I20" s="187"/>
      <c r="J20" s="187"/>
      <c r="K20" s="232"/>
      <c r="L20" s="95"/>
      <c r="M20" s="187"/>
      <c r="N20" s="213"/>
      <c r="O20" s="187"/>
      <c r="P20" s="187"/>
      <c r="Q20" s="187"/>
      <c r="R20" s="95"/>
      <c r="S20" s="187"/>
      <c r="T20" s="213"/>
      <c r="U20" s="187"/>
      <c r="V20" s="187"/>
      <c r="W20" s="187"/>
      <c r="X20" s="95"/>
      <c r="Y20" s="187"/>
      <c r="Z20" s="213"/>
      <c r="AA20" s="187"/>
      <c r="AB20" s="233"/>
      <c r="AC20" s="187"/>
      <c r="AD20" s="95"/>
      <c r="AE20" s="187"/>
      <c r="AF20" s="213"/>
      <c r="AG20" s="187"/>
      <c r="AH20" s="233"/>
      <c r="AI20" s="187"/>
      <c r="AJ20" s="95"/>
      <c r="AK20" s="187"/>
      <c r="AL20" s="213"/>
      <c r="AM20" s="187"/>
      <c r="AN20" s="233"/>
      <c r="AO20" s="233"/>
      <c r="AP20" s="95"/>
      <c r="AQ20" s="187"/>
      <c r="AR20" s="213"/>
      <c r="AS20" s="187"/>
      <c r="AT20" s="233"/>
      <c r="AU20" s="233"/>
      <c r="AV20" s="95"/>
      <c r="AW20" s="187"/>
      <c r="AX20" s="213"/>
      <c r="AY20" s="233"/>
      <c r="AZ20" s="233"/>
      <c r="BA20" s="187"/>
      <c r="BB20" s="95"/>
      <c r="BD20" s="213"/>
      <c r="BE20" s="233"/>
      <c r="BF20" s="233"/>
      <c r="BG20" s="233"/>
      <c r="BH20" s="95"/>
      <c r="BI20" s="419"/>
      <c r="BJ20" s="213"/>
      <c r="BK20" s="187"/>
      <c r="BL20" s="233"/>
      <c r="BM20" s="233"/>
      <c r="BN20" s="95"/>
      <c r="BP20" s="213"/>
      <c r="BQ20" s="187"/>
      <c r="BR20" s="233"/>
      <c r="BS20" s="233"/>
      <c r="BT20" s="95"/>
      <c r="BU20" s="347"/>
      <c r="BV20" s="213"/>
      <c r="BW20" s="187"/>
      <c r="BX20" s="233"/>
      <c r="BY20" s="233"/>
      <c r="BZ20" s="95"/>
      <c r="CB20" s="213"/>
      <c r="CC20" s="187"/>
      <c r="CD20" s="233"/>
      <c r="CE20" s="233"/>
      <c r="CF20" s="95"/>
      <c r="CH20" s="213"/>
      <c r="CI20" s="187"/>
      <c r="CJ20" s="233"/>
      <c r="CK20" s="505"/>
      <c r="CL20" s="95"/>
      <c r="CN20" s="213"/>
      <c r="CO20" s="187"/>
      <c r="CP20" s="233"/>
      <c r="CQ20" s="505"/>
      <c r="CR20" s="95"/>
      <c r="CT20" s="213"/>
      <c r="CU20" s="187"/>
      <c r="CV20" s="233"/>
      <c r="CW20" s="505"/>
      <c r="CX20" s="95"/>
    </row>
    <row r="21" spans="1:103" x14ac:dyDescent="0.25">
      <c r="A21" s="50" t="s">
        <v>45</v>
      </c>
      <c r="B21" s="213">
        <v>-132</v>
      </c>
      <c r="C21" s="187">
        <v>-143</v>
      </c>
      <c r="D21" s="187">
        <v>-122</v>
      </c>
      <c r="E21" s="232">
        <v>-115</v>
      </c>
      <c r="F21" s="95">
        <v>-512</v>
      </c>
      <c r="G21" s="187"/>
      <c r="H21" s="213">
        <v>-138</v>
      </c>
      <c r="I21" s="187">
        <v>-144</v>
      </c>
      <c r="J21" s="187">
        <v>-155</v>
      </c>
      <c r="K21" s="232">
        <v>-148</v>
      </c>
      <c r="L21" s="95">
        <v>-585</v>
      </c>
      <c r="M21" s="187"/>
      <c r="N21" s="213">
        <v>-154</v>
      </c>
      <c r="O21" s="187">
        <v>-161</v>
      </c>
      <c r="P21" s="187">
        <v>-137</v>
      </c>
      <c r="Q21" s="187">
        <v>-148</v>
      </c>
      <c r="R21" s="95">
        <v>-600</v>
      </c>
      <c r="S21" s="187"/>
      <c r="T21" s="213">
        <v>-164</v>
      </c>
      <c r="U21" s="187">
        <v>-175</v>
      </c>
      <c r="V21" s="187">
        <v>-153</v>
      </c>
      <c r="W21" s="187">
        <v>-158</v>
      </c>
      <c r="X21" s="95">
        <v>-650</v>
      </c>
      <c r="Y21" s="187"/>
      <c r="Z21" s="213">
        <v>-176</v>
      </c>
      <c r="AA21" s="187">
        <v>-173</v>
      </c>
      <c r="AB21" s="187">
        <v>-158</v>
      </c>
      <c r="AC21" s="187">
        <v>-199</v>
      </c>
      <c r="AD21" s="95">
        <v>-706</v>
      </c>
      <c r="AE21" s="187"/>
      <c r="AF21" s="213">
        <v>-156</v>
      </c>
      <c r="AG21" s="187">
        <v>-147</v>
      </c>
      <c r="AH21" s="187">
        <v>-162</v>
      </c>
      <c r="AI21" s="187">
        <v>-168</v>
      </c>
      <c r="AJ21" s="95">
        <v>-633</v>
      </c>
      <c r="AK21" s="187"/>
      <c r="AL21" s="213">
        <v>-158</v>
      </c>
      <c r="AM21" s="187">
        <v>-162</v>
      </c>
      <c r="AN21" s="187">
        <v>-158</v>
      </c>
      <c r="AO21" s="187">
        <v>-175</v>
      </c>
      <c r="AP21" s="95">
        <v>-653</v>
      </c>
      <c r="AQ21" s="187"/>
      <c r="AR21" s="213">
        <v>-169</v>
      </c>
      <c r="AS21" s="187">
        <v>-159</v>
      </c>
      <c r="AT21" s="187">
        <v>-158</v>
      </c>
      <c r="AU21" s="187">
        <v>-178</v>
      </c>
      <c r="AV21" s="95">
        <v>-664</v>
      </c>
      <c r="AW21" s="187"/>
      <c r="AX21" s="213">
        <v>-156</v>
      </c>
      <c r="AY21" s="187">
        <v>-157</v>
      </c>
      <c r="AZ21" s="187">
        <v>-162</v>
      </c>
      <c r="BA21" s="187">
        <v>-167</v>
      </c>
      <c r="BB21" s="95">
        <v>-642</v>
      </c>
      <c r="BD21" s="213">
        <v>-155</v>
      </c>
      <c r="BE21" s="187">
        <v>-156</v>
      </c>
      <c r="BF21" s="187">
        <v>-162</v>
      </c>
      <c r="BG21" s="187">
        <v>-165</v>
      </c>
      <c r="BH21" s="95">
        <v>-638</v>
      </c>
      <c r="BI21" s="419"/>
      <c r="BJ21" s="213">
        <v>-157</v>
      </c>
      <c r="BK21" s="187">
        <v>-153</v>
      </c>
      <c r="BL21" s="187">
        <v>-151</v>
      </c>
      <c r="BM21" s="187">
        <v>-179</v>
      </c>
      <c r="BN21" s="95">
        <v>-640</v>
      </c>
      <c r="BP21" s="213">
        <v>-239</v>
      </c>
      <c r="BQ21" s="187">
        <v>-126</v>
      </c>
      <c r="BR21" s="187">
        <v>-124</v>
      </c>
      <c r="BS21" s="187">
        <v>-151</v>
      </c>
      <c r="BT21" s="95">
        <v>-640</v>
      </c>
      <c r="BU21" s="347"/>
      <c r="BV21" s="213">
        <v>-241</v>
      </c>
      <c r="BW21" s="187">
        <v>-131</v>
      </c>
      <c r="BX21" s="187">
        <v>-131</v>
      </c>
      <c r="BY21" s="187">
        <v>-147</v>
      </c>
      <c r="BZ21" s="95">
        <v>-650</v>
      </c>
      <c r="CB21" s="213">
        <v>-232</v>
      </c>
      <c r="CC21" s="187">
        <v>-126</v>
      </c>
      <c r="CD21" s="187">
        <v>-135</v>
      </c>
      <c r="CE21" s="187">
        <v>-153</v>
      </c>
      <c r="CF21" s="95">
        <f>SUM(CB21:CE21)</f>
        <v>-646</v>
      </c>
      <c r="CH21" s="213">
        <v>-232</v>
      </c>
      <c r="CI21" s="187">
        <v>-133</v>
      </c>
      <c r="CJ21" s="187">
        <v>-138</v>
      </c>
      <c r="CK21" s="187">
        <f t="shared" si="0"/>
        <v>-165</v>
      </c>
      <c r="CL21" s="95">
        <v>-668</v>
      </c>
      <c r="CN21" s="213">
        <v>-232</v>
      </c>
      <c r="CO21" s="187">
        <v>-133</v>
      </c>
      <c r="CP21" s="187">
        <v>-138</v>
      </c>
      <c r="CQ21" s="187">
        <f t="shared" ref="CQ21" si="5">CR21-SUM(CN21:CP21)</f>
        <v>-165</v>
      </c>
      <c r="CR21" s="95">
        <v>-668</v>
      </c>
      <c r="CT21" s="213">
        <v>-236</v>
      </c>
      <c r="CU21" s="187">
        <v>-136</v>
      </c>
      <c r="CV21" s="187">
        <v>-144</v>
      </c>
      <c r="CW21" s="187">
        <v>-171</v>
      </c>
      <c r="CX21" s="95">
        <v>-687</v>
      </c>
    </row>
    <row r="22" spans="1:103" x14ac:dyDescent="0.25">
      <c r="A22" s="50"/>
      <c r="B22" s="213"/>
      <c r="C22" s="187"/>
      <c r="D22" s="187"/>
      <c r="E22" s="232"/>
      <c r="F22" s="95"/>
      <c r="G22" s="187"/>
      <c r="H22" s="213"/>
      <c r="I22" s="187"/>
      <c r="J22" s="187"/>
      <c r="K22" s="232"/>
      <c r="L22" s="95"/>
      <c r="M22" s="187"/>
      <c r="N22" s="213"/>
      <c r="O22" s="187"/>
      <c r="P22" s="187"/>
      <c r="Q22" s="187"/>
      <c r="R22" s="95"/>
      <c r="S22" s="187"/>
      <c r="T22" s="213"/>
      <c r="U22" s="187"/>
      <c r="V22" s="187"/>
      <c r="W22" s="187"/>
      <c r="X22" s="95"/>
      <c r="Y22" s="187"/>
      <c r="Z22" s="213"/>
      <c r="AA22" s="187"/>
      <c r="AB22" s="233"/>
      <c r="AC22" s="187"/>
      <c r="AD22" s="95"/>
      <c r="AE22" s="187"/>
      <c r="AF22" s="213"/>
      <c r="AG22" s="187"/>
      <c r="AH22" s="233"/>
      <c r="AI22" s="187"/>
      <c r="AJ22" s="95"/>
      <c r="AK22" s="187"/>
      <c r="AL22" s="213"/>
      <c r="AM22" s="187"/>
      <c r="AN22" s="233"/>
      <c r="AO22" s="233"/>
      <c r="AP22" s="95"/>
      <c r="AQ22" s="187"/>
      <c r="AR22" s="213"/>
      <c r="AS22" s="187"/>
      <c r="AT22" s="233"/>
      <c r="AU22" s="233"/>
      <c r="AV22" s="95"/>
      <c r="AW22" s="187"/>
      <c r="AX22" s="213"/>
      <c r="AY22" s="233"/>
      <c r="AZ22" s="233"/>
      <c r="BA22" s="187"/>
      <c r="BB22" s="95"/>
      <c r="BD22" s="213"/>
      <c r="BE22" s="233"/>
      <c r="BF22" s="233"/>
      <c r="BG22" s="233"/>
      <c r="BH22" s="95"/>
      <c r="BI22" s="419"/>
      <c r="BJ22" s="213"/>
      <c r="BK22" s="187"/>
      <c r="BL22" s="233"/>
      <c r="BM22" s="233"/>
      <c r="BN22" s="95"/>
      <c r="BP22" s="213"/>
      <c r="BQ22" s="187"/>
      <c r="BR22" s="233"/>
      <c r="BS22" s="233"/>
      <c r="BT22" s="95"/>
      <c r="BU22" s="347"/>
      <c r="BV22" s="213"/>
      <c r="BW22" s="187"/>
      <c r="BX22" s="233"/>
      <c r="BY22" s="233"/>
      <c r="BZ22" s="95"/>
      <c r="CB22" s="213"/>
      <c r="CC22" s="187"/>
      <c r="CD22" s="233"/>
      <c r="CE22" s="233"/>
      <c r="CF22" s="95"/>
      <c r="CH22" s="213"/>
      <c r="CI22" s="187"/>
      <c r="CJ22" s="233"/>
      <c r="CK22" s="505"/>
      <c r="CL22" s="95"/>
      <c r="CN22" s="213"/>
      <c r="CO22" s="187"/>
      <c r="CP22" s="233"/>
      <c r="CQ22" s="505"/>
      <c r="CR22" s="95"/>
      <c r="CT22" s="213"/>
      <c r="CU22" s="187"/>
      <c r="CV22" s="233"/>
      <c r="CW22" s="505"/>
      <c r="CX22" s="95"/>
    </row>
    <row r="23" spans="1:103" x14ac:dyDescent="0.25">
      <c r="A23" s="50" t="s">
        <v>46</v>
      </c>
      <c r="B23" s="213">
        <v>-272</v>
      </c>
      <c r="C23" s="187">
        <v>-302</v>
      </c>
      <c r="D23" s="187">
        <v>-308</v>
      </c>
      <c r="E23" s="232">
        <v>-314</v>
      </c>
      <c r="F23" s="95">
        <v>-1196</v>
      </c>
      <c r="G23" s="187"/>
      <c r="H23" s="213">
        <v>-270</v>
      </c>
      <c r="I23" s="187">
        <v>-306</v>
      </c>
      <c r="J23" s="187">
        <v>-305</v>
      </c>
      <c r="K23" s="232">
        <v>-309</v>
      </c>
      <c r="L23" s="95">
        <v>-1190</v>
      </c>
      <c r="M23" s="187"/>
      <c r="N23" s="213">
        <v>-274</v>
      </c>
      <c r="O23" s="187">
        <v>-310</v>
      </c>
      <c r="P23" s="187">
        <v>-325</v>
      </c>
      <c r="Q23" s="187">
        <v>-336</v>
      </c>
      <c r="R23" s="95">
        <v>-1245</v>
      </c>
      <c r="S23" s="187"/>
      <c r="T23" s="213">
        <v>-294</v>
      </c>
      <c r="U23" s="187">
        <v>-328</v>
      </c>
      <c r="V23" s="187">
        <v>-341</v>
      </c>
      <c r="W23" s="187">
        <v>-347</v>
      </c>
      <c r="X23" s="95">
        <v>-1310</v>
      </c>
      <c r="Y23" s="187"/>
      <c r="Z23" s="213">
        <v>-295</v>
      </c>
      <c r="AA23" s="187">
        <v>-336</v>
      </c>
      <c r="AB23" s="187">
        <v>-364</v>
      </c>
      <c r="AC23" s="187">
        <v>-366</v>
      </c>
      <c r="AD23" s="95">
        <v>-1361</v>
      </c>
      <c r="AE23" s="187"/>
      <c r="AF23" s="213">
        <v>-305</v>
      </c>
      <c r="AG23" s="187">
        <v>-348</v>
      </c>
      <c r="AH23" s="187">
        <v>-366</v>
      </c>
      <c r="AI23" s="187">
        <v>-373</v>
      </c>
      <c r="AJ23" s="95">
        <v>-1392</v>
      </c>
      <c r="AK23" s="187"/>
      <c r="AL23" s="213">
        <v>-309</v>
      </c>
      <c r="AM23" s="187">
        <v>-355</v>
      </c>
      <c r="AN23" s="187">
        <v>-368</v>
      </c>
      <c r="AO23" s="187">
        <v>-379</v>
      </c>
      <c r="AP23" s="95">
        <v>-1411</v>
      </c>
      <c r="AQ23" s="187"/>
      <c r="AR23" s="213">
        <v>-324</v>
      </c>
      <c r="AS23" s="187">
        <v>-388</v>
      </c>
      <c r="AT23" s="187">
        <v>-384</v>
      </c>
      <c r="AU23" s="187">
        <v>-366</v>
      </c>
      <c r="AV23" s="95">
        <v>-1462</v>
      </c>
      <c r="AW23" s="187"/>
      <c r="AX23" s="213">
        <v>-321</v>
      </c>
      <c r="AY23" s="187">
        <v>-351</v>
      </c>
      <c r="AZ23" s="187">
        <v>-367</v>
      </c>
      <c r="BA23" s="187">
        <v>-374</v>
      </c>
      <c r="BB23" s="95">
        <v>-1413</v>
      </c>
      <c r="BD23" s="213">
        <v>-319</v>
      </c>
      <c r="BE23" s="187">
        <v>-347</v>
      </c>
      <c r="BF23" s="187">
        <v>-365</v>
      </c>
      <c r="BG23" s="187">
        <v>-372</v>
      </c>
      <c r="BH23" s="95">
        <v>-1403</v>
      </c>
      <c r="BI23" s="419"/>
      <c r="BJ23" s="213">
        <v>-312</v>
      </c>
      <c r="BK23" s="187">
        <v>-350</v>
      </c>
      <c r="BL23" s="187">
        <v>-375</v>
      </c>
      <c r="BM23" s="187">
        <v>-390</v>
      </c>
      <c r="BN23" s="95">
        <v>-1427</v>
      </c>
      <c r="BP23" s="213">
        <v>-312</v>
      </c>
      <c r="BQ23" s="187">
        <v>-350</v>
      </c>
      <c r="BR23" s="187">
        <v>-375</v>
      </c>
      <c r="BS23" s="187">
        <v>-390</v>
      </c>
      <c r="BT23" s="95">
        <v>-1427</v>
      </c>
      <c r="BU23" s="347"/>
      <c r="BV23" s="213">
        <v>-320</v>
      </c>
      <c r="BW23" s="187">
        <v>-360</v>
      </c>
      <c r="BX23" s="187">
        <v>-396</v>
      </c>
      <c r="BY23" s="187">
        <v>-378</v>
      </c>
      <c r="BZ23" s="95">
        <v>-1454</v>
      </c>
      <c r="CB23" s="213">
        <v>-354</v>
      </c>
      <c r="CC23" s="187">
        <v>-389</v>
      </c>
      <c r="CD23" s="187">
        <v>-401</v>
      </c>
      <c r="CE23" s="187">
        <v>-455</v>
      </c>
      <c r="CF23" s="95">
        <f>SUM(CB23:CE23)</f>
        <v>-1599</v>
      </c>
      <c r="CH23" s="213">
        <v>-375</v>
      </c>
      <c r="CI23" s="187">
        <v>-375</v>
      </c>
      <c r="CJ23" s="187">
        <v>-432</v>
      </c>
      <c r="CK23" s="187">
        <f t="shared" si="0"/>
        <v>-473</v>
      </c>
      <c r="CL23" s="95">
        <v>-1655</v>
      </c>
      <c r="CN23" s="213">
        <v>-360</v>
      </c>
      <c r="CO23" s="187">
        <v>-361</v>
      </c>
      <c r="CP23" s="187">
        <v>-414</v>
      </c>
      <c r="CQ23" s="187">
        <f t="shared" ref="CQ23" si="6">CR23-SUM(CN23:CP23)</f>
        <v>-461</v>
      </c>
      <c r="CR23" s="95">
        <v>-1596</v>
      </c>
      <c r="CT23" s="213">
        <v>-366</v>
      </c>
      <c r="CU23" s="187">
        <v>-437</v>
      </c>
      <c r="CV23" s="187">
        <v>-441</v>
      </c>
      <c r="CW23" s="187">
        <v>-459</v>
      </c>
      <c r="CX23" s="95">
        <v>-1703</v>
      </c>
    </row>
    <row r="24" spans="1:103" x14ac:dyDescent="0.25">
      <c r="A24" s="50"/>
      <c r="B24" s="213"/>
      <c r="C24" s="187"/>
      <c r="D24" s="187"/>
      <c r="E24" s="232"/>
      <c r="F24" s="95"/>
      <c r="G24" s="187"/>
      <c r="H24" s="213"/>
      <c r="I24" s="187"/>
      <c r="J24" s="187"/>
      <c r="K24" s="232"/>
      <c r="L24" s="95"/>
      <c r="M24" s="187"/>
      <c r="N24" s="213"/>
      <c r="O24" s="187"/>
      <c r="P24" s="187"/>
      <c r="Q24" s="187"/>
      <c r="R24" s="95"/>
      <c r="S24" s="187"/>
      <c r="T24" s="213"/>
      <c r="U24" s="187"/>
      <c r="V24" s="187"/>
      <c r="W24" s="187"/>
      <c r="X24" s="95"/>
      <c r="Y24" s="187"/>
      <c r="Z24" s="213"/>
      <c r="AA24" s="187"/>
      <c r="AB24" s="233"/>
      <c r="AC24" s="187"/>
      <c r="AD24" s="95"/>
      <c r="AE24" s="187"/>
      <c r="AF24" s="213"/>
      <c r="AG24" s="187"/>
      <c r="AH24" s="233"/>
      <c r="AI24" s="187"/>
      <c r="AJ24" s="95"/>
      <c r="AK24" s="187"/>
      <c r="AL24" s="213"/>
      <c r="AM24" s="187"/>
      <c r="AN24" s="233"/>
      <c r="AO24" s="233"/>
      <c r="AP24" s="95"/>
      <c r="AQ24" s="187"/>
      <c r="AR24" s="213"/>
      <c r="AS24" s="187"/>
      <c r="AT24" s="233"/>
      <c r="AU24" s="233"/>
      <c r="AV24" s="95"/>
      <c r="AW24" s="187"/>
      <c r="AX24" s="213"/>
      <c r="AY24" s="233"/>
      <c r="AZ24" s="233"/>
      <c r="BA24" s="187"/>
      <c r="BB24" s="95"/>
      <c r="BD24" s="213"/>
      <c r="BE24" s="233"/>
      <c r="BF24" s="233"/>
      <c r="BG24" s="233"/>
      <c r="BH24" s="95"/>
      <c r="BI24" s="419"/>
      <c r="BJ24" s="213"/>
      <c r="BK24" s="187"/>
      <c r="BL24" s="233"/>
      <c r="BM24" s="233"/>
      <c r="BN24" s="95"/>
      <c r="BP24" s="213"/>
      <c r="BQ24" s="187"/>
      <c r="BR24" s="233"/>
      <c r="BS24" s="233"/>
      <c r="BT24" s="95"/>
      <c r="BU24" s="347"/>
      <c r="BV24" s="213"/>
      <c r="BW24" s="187"/>
      <c r="BX24" s="233"/>
      <c r="BY24" s="233"/>
      <c r="BZ24" s="95"/>
      <c r="CB24" s="213"/>
      <c r="CC24" s="187"/>
      <c r="CD24" s="233"/>
      <c r="CE24" s="233"/>
      <c r="CF24" s="95"/>
      <c r="CH24" s="213"/>
      <c r="CI24" s="187"/>
      <c r="CJ24" s="233"/>
      <c r="CK24" s="505"/>
      <c r="CL24" s="95"/>
      <c r="CN24" s="213"/>
      <c r="CO24" s="187"/>
      <c r="CP24" s="233"/>
      <c r="CQ24" s="505"/>
      <c r="CR24" s="95"/>
      <c r="CT24" s="213"/>
      <c r="CU24" s="187"/>
      <c r="CV24" s="233"/>
      <c r="CW24" s="505"/>
      <c r="CX24" s="95"/>
    </row>
    <row r="25" spans="1:103" x14ac:dyDescent="0.25">
      <c r="A25" s="50" t="s">
        <v>47</v>
      </c>
      <c r="B25" s="213">
        <v>-39</v>
      </c>
      <c r="C25" s="187">
        <v>-95</v>
      </c>
      <c r="D25" s="187">
        <v>-101</v>
      </c>
      <c r="E25" s="232">
        <v>-222</v>
      </c>
      <c r="F25" s="95">
        <v>-457</v>
      </c>
      <c r="G25" s="187"/>
      <c r="H25" s="213">
        <v>-45</v>
      </c>
      <c r="I25" s="187">
        <v>-63</v>
      </c>
      <c r="J25" s="187">
        <v>-31</v>
      </c>
      <c r="K25" s="232">
        <v>-245</v>
      </c>
      <c r="L25" s="95">
        <v>-384</v>
      </c>
      <c r="M25" s="187"/>
      <c r="N25" s="213">
        <v>-40</v>
      </c>
      <c r="O25" s="187">
        <v>-58</v>
      </c>
      <c r="P25" s="187">
        <v>-71</v>
      </c>
      <c r="Q25" s="187">
        <v>-250</v>
      </c>
      <c r="R25" s="95">
        <v>-419</v>
      </c>
      <c r="S25" s="187"/>
      <c r="T25" s="213">
        <v>-38</v>
      </c>
      <c r="U25" s="187">
        <v>-73</v>
      </c>
      <c r="V25" s="187">
        <v>-55</v>
      </c>
      <c r="W25" s="187">
        <v>-317</v>
      </c>
      <c r="X25" s="95">
        <v>-483</v>
      </c>
      <c r="Y25" s="187"/>
      <c r="Z25" s="213">
        <v>-61</v>
      </c>
      <c r="AA25" s="187">
        <v>-132</v>
      </c>
      <c r="AB25" s="187">
        <v>-157</v>
      </c>
      <c r="AC25" s="187">
        <v>-307</v>
      </c>
      <c r="AD25" s="95">
        <v>-657</v>
      </c>
      <c r="AE25" s="187"/>
      <c r="AF25" s="213">
        <v>-64</v>
      </c>
      <c r="AG25" s="187">
        <v>-121</v>
      </c>
      <c r="AH25" s="187">
        <v>-82</v>
      </c>
      <c r="AI25" s="187">
        <v>-282</v>
      </c>
      <c r="AJ25" s="95">
        <v>-549</v>
      </c>
      <c r="AK25" s="187"/>
      <c r="AL25" s="213">
        <v>-88</v>
      </c>
      <c r="AM25" s="187">
        <v>-69</v>
      </c>
      <c r="AN25" s="187">
        <v>-7</v>
      </c>
      <c r="AO25" s="187">
        <v>-223</v>
      </c>
      <c r="AP25" s="95">
        <v>-387</v>
      </c>
      <c r="AQ25" s="187"/>
      <c r="AR25" s="213">
        <v>-62</v>
      </c>
      <c r="AS25" s="187">
        <v>-112</v>
      </c>
      <c r="AT25" s="187">
        <v>-72</v>
      </c>
      <c r="AU25" s="187">
        <v>-275</v>
      </c>
      <c r="AV25" s="95">
        <v>-521</v>
      </c>
      <c r="AW25" s="187"/>
      <c r="AX25" s="213">
        <v>-38</v>
      </c>
      <c r="AY25" s="187">
        <v>-68</v>
      </c>
      <c r="AZ25" s="187">
        <v>-107</v>
      </c>
      <c r="BA25" s="187">
        <v>-299</v>
      </c>
      <c r="BB25" s="95">
        <v>-512</v>
      </c>
      <c r="BD25" s="213">
        <v>-37</v>
      </c>
      <c r="BE25" s="187">
        <v>-68</v>
      </c>
      <c r="BF25" s="187">
        <v>-107</v>
      </c>
      <c r="BG25" s="187">
        <v>-299</v>
      </c>
      <c r="BH25" s="95">
        <v>-511</v>
      </c>
      <c r="BI25" s="419"/>
      <c r="BJ25" s="213">
        <v>5</v>
      </c>
      <c r="BK25" s="187">
        <v>-28</v>
      </c>
      <c r="BL25" s="187">
        <v>-78</v>
      </c>
      <c r="BM25" s="187">
        <v>-388</v>
      </c>
      <c r="BN25" s="95">
        <v>-489</v>
      </c>
      <c r="BP25" s="213">
        <v>5</v>
      </c>
      <c r="BQ25" s="187">
        <v>-28</v>
      </c>
      <c r="BR25" s="187">
        <v>-78</v>
      </c>
      <c r="BS25" s="187">
        <v>-388</v>
      </c>
      <c r="BT25" s="95">
        <v>-489</v>
      </c>
      <c r="BU25" s="347"/>
      <c r="BV25" s="213">
        <v>14</v>
      </c>
      <c r="BW25" s="187">
        <v>-87</v>
      </c>
      <c r="BX25" s="187">
        <v>-8</v>
      </c>
      <c r="BY25" s="187">
        <v>-336</v>
      </c>
      <c r="BZ25" s="95">
        <v>-417</v>
      </c>
      <c r="CB25" s="213">
        <v>38</v>
      </c>
      <c r="CC25" s="187">
        <v>-69</v>
      </c>
      <c r="CD25" s="187">
        <v>-96</v>
      </c>
      <c r="CE25" s="187">
        <v>-334</v>
      </c>
      <c r="CF25" s="95">
        <f>SUM(CB25:CE25)</f>
        <v>-461</v>
      </c>
      <c r="CH25" s="213">
        <v>20</v>
      </c>
      <c r="CI25" s="187">
        <v>-22</v>
      </c>
      <c r="CJ25" s="187">
        <v>-74</v>
      </c>
      <c r="CK25" s="187">
        <f t="shared" si="0"/>
        <v>-254</v>
      </c>
      <c r="CL25" s="95">
        <v>-330</v>
      </c>
      <c r="CN25" s="213">
        <v>20</v>
      </c>
      <c r="CO25" s="187">
        <v>-22</v>
      </c>
      <c r="CP25" s="187">
        <v>-74</v>
      </c>
      <c r="CQ25" s="187">
        <f t="shared" ref="CQ25" si="7">CR25-SUM(CN25:CP25)</f>
        <v>-254</v>
      </c>
      <c r="CR25" s="95">
        <v>-330</v>
      </c>
      <c r="CT25" s="213">
        <v>17</v>
      </c>
      <c r="CU25" s="187">
        <v>-51</v>
      </c>
      <c r="CV25" s="187">
        <v>-78</v>
      </c>
      <c r="CW25" s="187">
        <v>-305</v>
      </c>
      <c r="CX25" s="95">
        <v>-417</v>
      </c>
    </row>
    <row r="26" spans="1:103" x14ac:dyDescent="0.25">
      <c r="A26" s="50"/>
      <c r="B26" s="213"/>
      <c r="C26" s="187"/>
      <c r="D26" s="187"/>
      <c r="E26" s="232"/>
      <c r="F26" s="95"/>
      <c r="G26" s="187"/>
      <c r="H26" s="213"/>
      <c r="I26" s="187"/>
      <c r="J26" s="187"/>
      <c r="K26" s="232"/>
      <c r="L26" s="95"/>
      <c r="M26" s="187"/>
      <c r="N26" s="213"/>
      <c r="O26" s="187"/>
      <c r="P26" s="187"/>
      <c r="Q26" s="187"/>
      <c r="R26" s="95"/>
      <c r="S26" s="187"/>
      <c r="T26" s="213"/>
      <c r="U26" s="187"/>
      <c r="V26" s="187"/>
      <c r="W26" s="187"/>
      <c r="X26" s="95"/>
      <c r="Y26" s="187"/>
      <c r="Z26" s="213"/>
      <c r="AA26" s="187"/>
      <c r="AB26" s="187"/>
      <c r="AC26" s="187"/>
      <c r="AD26" s="95"/>
      <c r="AE26" s="187"/>
      <c r="AF26" s="213"/>
      <c r="AG26" s="187"/>
      <c r="AH26" s="187"/>
      <c r="AI26" s="187"/>
      <c r="AJ26" s="95"/>
      <c r="AK26" s="187"/>
      <c r="AL26" s="213"/>
      <c r="AM26" s="187"/>
      <c r="AN26" s="187"/>
      <c r="AO26" s="187"/>
      <c r="AP26" s="95"/>
      <c r="AQ26" s="187"/>
      <c r="AR26" s="213"/>
      <c r="AS26" s="187"/>
      <c r="AT26" s="187"/>
      <c r="AU26" s="187"/>
      <c r="AV26" s="95"/>
      <c r="AW26" s="187"/>
      <c r="AX26" s="213"/>
      <c r="AY26" s="187"/>
      <c r="AZ26" s="187"/>
      <c r="BA26" s="187"/>
      <c r="BB26" s="95"/>
      <c r="BD26" s="213"/>
      <c r="BE26" s="187"/>
      <c r="BF26" s="187"/>
      <c r="BG26" s="187"/>
      <c r="BH26" s="95"/>
      <c r="BI26" s="419"/>
      <c r="BJ26" s="213"/>
      <c r="BK26" s="187"/>
      <c r="BL26" s="187"/>
      <c r="BM26" s="187"/>
      <c r="BN26" s="95"/>
      <c r="BP26" s="213"/>
      <c r="BQ26" s="187"/>
      <c r="BR26" s="187"/>
      <c r="BS26" s="187"/>
      <c r="BT26" s="95"/>
      <c r="BU26" s="347"/>
      <c r="BV26" s="213"/>
      <c r="BW26" s="187"/>
      <c r="BX26" s="187"/>
      <c r="BY26" s="187"/>
      <c r="BZ26" s="95"/>
      <c r="CB26" s="213"/>
      <c r="CC26" s="187"/>
      <c r="CD26" s="187"/>
      <c r="CE26" s="187"/>
      <c r="CF26" s="95"/>
      <c r="CH26" s="213"/>
      <c r="CI26" s="187"/>
      <c r="CJ26" s="187"/>
      <c r="CK26" s="187"/>
      <c r="CL26" s="95"/>
      <c r="CN26" s="213"/>
      <c r="CO26" s="187"/>
      <c r="CP26" s="187"/>
      <c r="CQ26" s="187"/>
      <c r="CR26" s="95"/>
      <c r="CT26" s="213"/>
      <c r="CU26" s="187"/>
      <c r="CV26" s="187"/>
      <c r="CW26" s="187"/>
      <c r="CX26" s="95"/>
    </row>
    <row r="27" spans="1:103" x14ac:dyDescent="0.25">
      <c r="A27" s="50" t="s">
        <v>48</v>
      </c>
      <c r="B27" s="213">
        <v>-1</v>
      </c>
      <c r="C27" s="187">
        <v>5</v>
      </c>
      <c r="D27" s="187">
        <v>22</v>
      </c>
      <c r="E27" s="232">
        <v>32</v>
      </c>
      <c r="F27" s="95">
        <v>58</v>
      </c>
      <c r="G27" s="187"/>
      <c r="H27" s="213">
        <v>53</v>
      </c>
      <c r="I27" s="187">
        <v>72</v>
      </c>
      <c r="J27" s="187">
        <v>78</v>
      </c>
      <c r="K27" s="232">
        <v>268</v>
      </c>
      <c r="L27" s="95">
        <v>471</v>
      </c>
      <c r="M27" s="187"/>
      <c r="N27" s="213">
        <v>129</v>
      </c>
      <c r="O27" s="187">
        <v>184</v>
      </c>
      <c r="P27" s="187">
        <v>82</v>
      </c>
      <c r="Q27" s="187">
        <v>-16</v>
      </c>
      <c r="R27" s="95">
        <v>379</v>
      </c>
      <c r="S27" s="187"/>
      <c r="T27" s="213">
        <v>24</v>
      </c>
      <c r="U27" s="187">
        <v>34</v>
      </c>
      <c r="V27" s="187">
        <v>47</v>
      </c>
      <c r="W27" s="187">
        <v>-27</v>
      </c>
      <c r="X27" s="95">
        <v>78</v>
      </c>
      <c r="Y27" s="187"/>
      <c r="Z27" s="213">
        <v>11</v>
      </c>
      <c r="AA27" s="187">
        <v>-101</v>
      </c>
      <c r="AB27" s="187">
        <v>-73</v>
      </c>
      <c r="AC27" s="187">
        <v>-123</v>
      </c>
      <c r="AD27" s="95">
        <v>-286</v>
      </c>
      <c r="AE27" s="187"/>
      <c r="AF27" s="213">
        <v>-55</v>
      </c>
      <c r="AG27" s="187">
        <v>-111</v>
      </c>
      <c r="AH27" s="187">
        <v>38</v>
      </c>
      <c r="AI27" s="187">
        <v>12</v>
      </c>
      <c r="AJ27" s="95">
        <v>-116</v>
      </c>
      <c r="AK27" s="187"/>
      <c r="AL27" s="213">
        <v>54</v>
      </c>
      <c r="AM27" s="187">
        <v>-101</v>
      </c>
      <c r="AN27" s="187">
        <v>34</v>
      </c>
      <c r="AO27" s="187">
        <v>-9</v>
      </c>
      <c r="AP27" s="95">
        <v>-22</v>
      </c>
      <c r="AQ27" s="187"/>
      <c r="AR27" s="213">
        <v>86</v>
      </c>
      <c r="AS27" s="187">
        <v>-30</v>
      </c>
      <c r="AT27" s="187">
        <v>62</v>
      </c>
      <c r="AU27" s="187">
        <v>71</v>
      </c>
      <c r="AV27" s="95">
        <v>189</v>
      </c>
      <c r="AW27" s="187"/>
      <c r="AX27" s="213">
        <v>17</v>
      </c>
      <c r="AY27" s="187">
        <v>-17</v>
      </c>
      <c r="AZ27" s="187">
        <v>11</v>
      </c>
      <c r="BA27" s="187">
        <v>43</v>
      </c>
      <c r="BB27" s="95">
        <v>54</v>
      </c>
      <c r="BD27" s="213">
        <v>17</v>
      </c>
      <c r="BE27" s="187">
        <v>-17</v>
      </c>
      <c r="BF27" s="187">
        <v>10</v>
      </c>
      <c r="BG27" s="187">
        <v>45</v>
      </c>
      <c r="BH27" s="95">
        <v>55</v>
      </c>
      <c r="BI27" s="419"/>
      <c r="BJ27" s="213">
        <v>-46</v>
      </c>
      <c r="BK27" s="187">
        <v>5</v>
      </c>
      <c r="BL27" s="187">
        <v>-123</v>
      </c>
      <c r="BM27" s="187">
        <v>97</v>
      </c>
      <c r="BN27" s="95">
        <v>-67</v>
      </c>
      <c r="BP27" s="213">
        <v>-46</v>
      </c>
      <c r="BQ27" s="187">
        <v>5</v>
      </c>
      <c r="BR27" s="187">
        <v>-123</v>
      </c>
      <c r="BS27" s="187">
        <v>97</v>
      </c>
      <c r="BT27" s="95">
        <v>-67</v>
      </c>
      <c r="BU27" s="347"/>
      <c r="BV27" s="213">
        <v>-30</v>
      </c>
      <c r="BW27" s="187">
        <v>74</v>
      </c>
      <c r="BX27" s="187">
        <v>-4</v>
      </c>
      <c r="BY27" s="187">
        <v>88</v>
      </c>
      <c r="BZ27" s="95">
        <v>128</v>
      </c>
      <c r="CB27" s="213">
        <v>59</v>
      </c>
      <c r="CC27" s="187">
        <v>27</v>
      </c>
      <c r="CD27" s="187">
        <v>-27</v>
      </c>
      <c r="CE27" s="187">
        <v>-75</v>
      </c>
      <c r="CF27" s="95">
        <f>SUM(CB27:CE27)</f>
        <v>-16</v>
      </c>
      <c r="CH27" s="213">
        <v>121</v>
      </c>
      <c r="CI27" s="187">
        <v>-14</v>
      </c>
      <c r="CJ27" s="187">
        <v>33</v>
      </c>
      <c r="CK27" s="187">
        <f t="shared" si="0"/>
        <v>-55</v>
      </c>
      <c r="CL27" s="95">
        <v>85</v>
      </c>
      <c r="CN27" s="213">
        <v>120</v>
      </c>
      <c r="CO27" s="187">
        <v>-15</v>
      </c>
      <c r="CP27" s="187">
        <v>31</v>
      </c>
      <c r="CQ27" s="187">
        <f t="shared" ref="CQ27" si="8">CR27-SUM(CN27:CP27)</f>
        <v>-76</v>
      </c>
      <c r="CR27" s="95">
        <v>60</v>
      </c>
      <c r="CT27" s="213">
        <v>35</v>
      </c>
      <c r="CU27" s="187">
        <v>82</v>
      </c>
      <c r="CV27" s="187">
        <v>-31</v>
      </c>
      <c r="CW27" s="187">
        <v>8</v>
      </c>
      <c r="CX27" s="95">
        <v>94</v>
      </c>
    </row>
    <row r="28" spans="1:103" x14ac:dyDescent="0.25">
      <c r="A28" s="50"/>
      <c r="B28" s="213"/>
      <c r="C28" s="187"/>
      <c r="D28" s="187"/>
      <c r="E28" s="232"/>
      <c r="F28" s="95"/>
      <c r="G28" s="187"/>
      <c r="H28" s="213"/>
      <c r="I28" s="187"/>
      <c r="J28" s="187"/>
      <c r="K28" s="232"/>
      <c r="L28" s="95"/>
      <c r="M28" s="187"/>
      <c r="N28" s="213"/>
      <c r="O28" s="187"/>
      <c r="P28" s="187"/>
      <c r="Q28" s="187"/>
      <c r="R28" s="95"/>
      <c r="S28" s="187"/>
      <c r="T28" s="213"/>
      <c r="U28" s="187"/>
      <c r="V28" s="187"/>
      <c r="W28" s="187"/>
      <c r="X28" s="95"/>
      <c r="Y28" s="187"/>
      <c r="Z28" s="213"/>
      <c r="AA28" s="187"/>
      <c r="AB28" s="187"/>
      <c r="AC28" s="187"/>
      <c r="AD28" s="95"/>
      <c r="AE28" s="187"/>
      <c r="AF28" s="213"/>
      <c r="AG28" s="187"/>
      <c r="AH28" s="187"/>
      <c r="AI28" s="187"/>
      <c r="AJ28" s="95"/>
      <c r="AK28" s="187"/>
      <c r="AL28" s="213"/>
      <c r="AM28" s="187"/>
      <c r="AN28" s="187"/>
      <c r="AO28" s="187"/>
      <c r="AP28" s="95"/>
      <c r="AQ28" s="187"/>
      <c r="AR28" s="213"/>
      <c r="AS28" s="187"/>
      <c r="AT28" s="187"/>
      <c r="AU28" s="187"/>
      <c r="AV28" s="95"/>
      <c r="AW28" s="187"/>
      <c r="AX28" s="213"/>
      <c r="AY28" s="187"/>
      <c r="AZ28" s="187"/>
      <c r="BA28" s="187"/>
      <c r="BB28" s="95"/>
      <c r="BD28" s="213"/>
      <c r="BE28" s="187"/>
      <c r="BF28" s="187"/>
      <c r="BG28" s="187"/>
      <c r="BH28" s="95"/>
      <c r="BI28" s="419"/>
      <c r="BJ28" s="213"/>
      <c r="BK28" s="187"/>
      <c r="BL28" s="187"/>
      <c r="BM28" s="187"/>
      <c r="BN28" s="95"/>
      <c r="BP28" s="213"/>
      <c r="BQ28" s="187"/>
      <c r="BR28" s="187"/>
      <c r="BS28" s="187"/>
      <c r="BT28" s="95"/>
      <c r="BU28" s="347"/>
      <c r="BV28" s="213"/>
      <c r="BW28" s="187"/>
      <c r="BX28" s="187"/>
      <c r="BY28" s="187"/>
      <c r="BZ28" s="95"/>
      <c r="CB28" s="213"/>
      <c r="CC28" s="187"/>
      <c r="CD28" s="187"/>
      <c r="CE28" s="187"/>
      <c r="CF28" s="95"/>
      <c r="CH28" s="213"/>
      <c r="CI28" s="187"/>
      <c r="CJ28" s="187"/>
      <c r="CK28" s="187"/>
      <c r="CL28" s="95"/>
      <c r="CN28" s="213"/>
      <c r="CO28" s="187"/>
      <c r="CP28" s="187"/>
      <c r="CQ28" s="187"/>
      <c r="CR28" s="95"/>
      <c r="CT28" s="213"/>
      <c r="CU28" s="187"/>
      <c r="CV28" s="187"/>
      <c r="CW28" s="187"/>
      <c r="CX28" s="95"/>
    </row>
    <row r="29" spans="1:103" x14ac:dyDescent="0.25">
      <c r="A29" s="50" t="s">
        <v>149</v>
      </c>
      <c r="B29" s="213">
        <v>73</v>
      </c>
      <c r="C29" s="187">
        <v>122</v>
      </c>
      <c r="D29" s="187">
        <v>73</v>
      </c>
      <c r="E29" s="232">
        <v>185</v>
      </c>
      <c r="F29" s="95">
        <v>453</v>
      </c>
      <c r="G29" s="187"/>
      <c r="H29" s="213">
        <v>126</v>
      </c>
      <c r="I29" s="187">
        <v>123</v>
      </c>
      <c r="J29" s="187">
        <v>92</v>
      </c>
      <c r="K29" s="232">
        <v>155</v>
      </c>
      <c r="L29" s="95">
        <v>496</v>
      </c>
      <c r="M29" s="187"/>
      <c r="N29" s="213">
        <v>137</v>
      </c>
      <c r="O29" s="187">
        <v>155</v>
      </c>
      <c r="P29" s="187">
        <v>130</v>
      </c>
      <c r="Q29" s="187">
        <v>158</v>
      </c>
      <c r="R29" s="95">
        <v>580</v>
      </c>
      <c r="S29" s="187"/>
      <c r="T29" s="213">
        <v>159</v>
      </c>
      <c r="U29" s="187">
        <v>199</v>
      </c>
      <c r="V29" s="187">
        <v>157</v>
      </c>
      <c r="W29" s="187">
        <v>220</v>
      </c>
      <c r="X29" s="95">
        <v>735</v>
      </c>
      <c r="Y29" s="187"/>
      <c r="Z29" s="213">
        <v>145</v>
      </c>
      <c r="AA29" s="187">
        <v>115</v>
      </c>
      <c r="AB29" s="187">
        <v>106</v>
      </c>
      <c r="AC29" s="187">
        <v>162</v>
      </c>
      <c r="AD29" s="95">
        <v>528</v>
      </c>
      <c r="AE29" s="187"/>
      <c r="AF29" s="213">
        <v>111</v>
      </c>
      <c r="AG29" s="187">
        <v>121</v>
      </c>
      <c r="AH29" s="187">
        <v>101</v>
      </c>
      <c r="AI29" s="187">
        <v>229</v>
      </c>
      <c r="AJ29" s="95">
        <v>562</v>
      </c>
      <c r="AK29" s="187"/>
      <c r="AL29" s="213">
        <v>128</v>
      </c>
      <c r="AM29" s="187">
        <v>116</v>
      </c>
      <c r="AN29" s="187">
        <v>53</v>
      </c>
      <c r="AO29" s="187">
        <v>276</v>
      </c>
      <c r="AP29" s="95">
        <v>573</v>
      </c>
      <c r="AQ29" s="187"/>
      <c r="AR29" s="213">
        <v>142</v>
      </c>
      <c r="AS29" s="187">
        <v>194</v>
      </c>
      <c r="AT29" s="187">
        <v>113</v>
      </c>
      <c r="AU29" s="187">
        <v>278</v>
      </c>
      <c r="AV29" s="95">
        <v>727</v>
      </c>
      <c r="AW29" s="187"/>
      <c r="AX29" s="213">
        <v>142</v>
      </c>
      <c r="AY29" s="187">
        <v>151</v>
      </c>
      <c r="AZ29" s="187">
        <v>123</v>
      </c>
      <c r="BA29" s="187">
        <v>267</v>
      </c>
      <c r="BB29" s="95">
        <v>683</v>
      </c>
      <c r="BD29" s="213">
        <v>142</v>
      </c>
      <c r="BE29" s="187">
        <v>150</v>
      </c>
      <c r="BF29" s="187">
        <v>125</v>
      </c>
      <c r="BG29" s="187">
        <v>266</v>
      </c>
      <c r="BH29" s="95">
        <v>683</v>
      </c>
      <c r="BI29" s="419"/>
      <c r="BJ29" s="213">
        <v>123</v>
      </c>
      <c r="BK29" s="187">
        <v>77</v>
      </c>
      <c r="BL29" s="187">
        <v>83</v>
      </c>
      <c r="BM29" s="187">
        <v>321</v>
      </c>
      <c r="BN29" s="95">
        <v>604</v>
      </c>
      <c r="BP29" s="213">
        <v>123</v>
      </c>
      <c r="BQ29" s="187">
        <v>77</v>
      </c>
      <c r="BR29" s="187">
        <v>83</v>
      </c>
      <c r="BS29" s="187">
        <v>321</v>
      </c>
      <c r="BT29" s="95">
        <v>604</v>
      </c>
      <c r="BU29" s="347"/>
      <c r="BV29" s="213">
        <v>147</v>
      </c>
      <c r="BW29" s="187">
        <v>116</v>
      </c>
      <c r="BX29" s="187">
        <v>43</v>
      </c>
      <c r="BY29" s="187">
        <v>231</v>
      </c>
      <c r="BZ29" s="95">
        <v>537</v>
      </c>
      <c r="CB29" s="213">
        <f>405-211</f>
        <v>194</v>
      </c>
      <c r="CC29" s="187">
        <f>310-201</f>
        <v>109</v>
      </c>
      <c r="CD29" s="187">
        <v>122</v>
      </c>
      <c r="CE29" s="187">
        <v>300</v>
      </c>
      <c r="CF29" s="95">
        <f>SUM(CB29:CE29)</f>
        <v>725</v>
      </c>
      <c r="CH29" s="213">
        <v>140</v>
      </c>
      <c r="CI29" s="187">
        <v>179</v>
      </c>
      <c r="CJ29" s="187">
        <v>203</v>
      </c>
      <c r="CK29" s="187">
        <f t="shared" si="0"/>
        <v>315</v>
      </c>
      <c r="CL29" s="95">
        <v>837</v>
      </c>
      <c r="CN29" s="213">
        <v>140</v>
      </c>
      <c r="CO29" s="187">
        <v>179</v>
      </c>
      <c r="CP29" s="187">
        <v>203</v>
      </c>
      <c r="CQ29" s="187">
        <f t="shared" ref="CQ29" si="9">CR29-SUM(CN29:CP29)</f>
        <v>311</v>
      </c>
      <c r="CR29" s="95">
        <v>833</v>
      </c>
      <c r="CT29" s="213">
        <v>134</v>
      </c>
      <c r="CU29" s="187">
        <v>228</v>
      </c>
      <c r="CV29" s="187">
        <v>226</v>
      </c>
      <c r="CW29" s="187">
        <v>431</v>
      </c>
      <c r="CX29" s="95">
        <v>1019</v>
      </c>
    </row>
    <row r="30" spans="1:103" x14ac:dyDescent="0.25">
      <c r="A30" s="50"/>
      <c r="B30" s="213"/>
      <c r="C30" s="187"/>
      <c r="D30" s="187"/>
      <c r="E30" s="234"/>
      <c r="F30" s="95"/>
      <c r="G30" s="187"/>
      <c r="H30" s="213"/>
      <c r="I30" s="187"/>
      <c r="J30" s="187"/>
      <c r="K30" s="234"/>
      <c r="L30" s="95"/>
      <c r="M30" s="187"/>
      <c r="N30" s="213"/>
      <c r="O30" s="187"/>
      <c r="P30" s="187"/>
      <c r="Q30" s="187"/>
      <c r="R30" s="95"/>
      <c r="S30" s="187"/>
      <c r="T30" s="213"/>
      <c r="U30" s="187"/>
      <c r="V30" s="187"/>
      <c r="W30" s="187"/>
      <c r="X30" s="95"/>
      <c r="Y30" s="187"/>
      <c r="Z30" s="213"/>
      <c r="AA30" s="187"/>
      <c r="AB30" s="187"/>
      <c r="AC30" s="187"/>
      <c r="AD30" s="95"/>
      <c r="AE30" s="187"/>
      <c r="AF30" s="213"/>
      <c r="AG30" s="187"/>
      <c r="AH30" s="187"/>
      <c r="AI30" s="187"/>
      <c r="AJ30" s="95"/>
      <c r="AK30" s="187"/>
      <c r="AL30" s="213"/>
      <c r="AM30" s="187"/>
      <c r="AN30" s="187"/>
      <c r="AO30" s="187"/>
      <c r="AP30" s="95"/>
      <c r="AQ30" s="187"/>
      <c r="AR30" s="213"/>
      <c r="AS30" s="187"/>
      <c r="AT30" s="187"/>
      <c r="AU30" s="187"/>
      <c r="AV30" s="95"/>
      <c r="AW30" s="187"/>
      <c r="AX30" s="213"/>
      <c r="AY30" s="187"/>
      <c r="AZ30" s="187"/>
      <c r="BA30" s="187"/>
      <c r="BB30" s="95"/>
      <c r="BD30" s="213"/>
      <c r="BE30" s="187"/>
      <c r="BF30" s="187"/>
      <c r="BG30" s="187"/>
      <c r="BH30" s="95"/>
      <c r="BI30" s="419"/>
      <c r="BJ30" s="213"/>
      <c r="BK30" s="187"/>
      <c r="BL30" s="187"/>
      <c r="BM30" s="187"/>
      <c r="BN30" s="95"/>
      <c r="BP30" s="213"/>
      <c r="BQ30" s="187"/>
      <c r="BR30" s="187"/>
      <c r="BS30" s="187"/>
      <c r="BT30" s="95"/>
      <c r="BU30" s="347"/>
      <c r="BV30" s="213"/>
      <c r="BW30" s="187"/>
      <c r="BX30" s="187"/>
      <c r="BY30" s="187"/>
      <c r="BZ30" s="95"/>
      <c r="CB30" s="213"/>
      <c r="CC30" s="187"/>
      <c r="CD30" s="187"/>
      <c r="CE30" s="187"/>
      <c r="CF30" s="95"/>
      <c r="CH30" s="213"/>
      <c r="CI30" s="187"/>
      <c r="CJ30" s="187"/>
      <c r="CK30" s="187"/>
      <c r="CL30" s="95"/>
      <c r="CN30" s="213"/>
      <c r="CO30" s="187"/>
      <c r="CP30" s="187"/>
      <c r="CQ30" s="187"/>
      <c r="CR30" s="95"/>
      <c r="CT30" s="213"/>
      <c r="CU30" s="187"/>
      <c r="CV30" s="187"/>
      <c r="CW30" s="187"/>
      <c r="CX30" s="95"/>
    </row>
    <row r="31" spans="1:103" x14ac:dyDescent="0.25">
      <c r="A31" s="49" t="s">
        <v>49</v>
      </c>
      <c r="B31" s="216">
        <v>255</v>
      </c>
      <c r="C31" s="218">
        <v>598</v>
      </c>
      <c r="D31" s="218">
        <v>562</v>
      </c>
      <c r="E31" s="235">
        <v>437</v>
      </c>
      <c r="F31" s="236">
        <v>1852</v>
      </c>
      <c r="G31" s="237"/>
      <c r="H31" s="216">
        <v>278</v>
      </c>
      <c r="I31" s="218">
        <v>570</v>
      </c>
      <c r="J31" s="218">
        <v>608</v>
      </c>
      <c r="K31" s="235">
        <v>465</v>
      </c>
      <c r="L31" s="236">
        <v>1921</v>
      </c>
      <c r="M31" s="238"/>
      <c r="N31" s="216">
        <v>336</v>
      </c>
      <c r="O31" s="218">
        <v>698</v>
      </c>
      <c r="P31" s="218">
        <v>699</v>
      </c>
      <c r="Q31" s="235">
        <v>387</v>
      </c>
      <c r="R31" s="236">
        <v>2163</v>
      </c>
      <c r="S31" s="238"/>
      <c r="T31" s="216">
        <v>378</v>
      </c>
      <c r="U31" s="218">
        <v>702</v>
      </c>
      <c r="V31" s="218">
        <v>692</v>
      </c>
      <c r="W31" s="235">
        <v>424</v>
      </c>
      <c r="X31" s="236">
        <v>2196</v>
      </c>
      <c r="Y31" s="238"/>
      <c r="Z31" s="216">
        <v>165</v>
      </c>
      <c r="AA31" s="218">
        <v>607</v>
      </c>
      <c r="AB31" s="218">
        <v>689</v>
      </c>
      <c r="AC31" s="218">
        <v>394</v>
      </c>
      <c r="AD31" s="219">
        <v>1855</v>
      </c>
      <c r="AE31" s="238"/>
      <c r="AF31" s="216">
        <v>162</v>
      </c>
      <c r="AG31" s="218">
        <v>536</v>
      </c>
      <c r="AH31" s="218">
        <v>630</v>
      </c>
      <c r="AI31" s="218">
        <v>432</v>
      </c>
      <c r="AJ31" s="219">
        <v>1760</v>
      </c>
      <c r="AK31" s="238"/>
      <c r="AL31" s="216">
        <v>153</v>
      </c>
      <c r="AM31" s="218">
        <v>599</v>
      </c>
      <c r="AN31" s="218">
        <v>586</v>
      </c>
      <c r="AO31" s="218">
        <v>481</v>
      </c>
      <c r="AP31" s="219">
        <v>1819</v>
      </c>
      <c r="AQ31" s="238"/>
      <c r="AR31" s="216">
        <v>82</v>
      </c>
      <c r="AS31" s="218">
        <v>394</v>
      </c>
      <c r="AT31" s="218">
        <v>478</v>
      </c>
      <c r="AU31" s="218">
        <v>332</v>
      </c>
      <c r="AV31" s="219">
        <v>1286</v>
      </c>
      <c r="AW31" s="238"/>
      <c r="AX31" s="216">
        <v>-76</v>
      </c>
      <c r="AY31" s="218">
        <v>432</v>
      </c>
      <c r="AZ31" s="218">
        <v>542</v>
      </c>
      <c r="BA31" s="218">
        <v>446</v>
      </c>
      <c r="BB31" s="219">
        <v>1344</v>
      </c>
      <c r="BD31" s="216">
        <v>-77</v>
      </c>
      <c r="BE31" s="218">
        <v>424</v>
      </c>
      <c r="BF31" s="218">
        <v>531</v>
      </c>
      <c r="BG31" s="218">
        <v>441</v>
      </c>
      <c r="BH31" s="219">
        <v>1319</v>
      </c>
      <c r="BI31" s="419"/>
      <c r="BJ31" s="216">
        <v>-96</v>
      </c>
      <c r="BK31" s="218">
        <v>230</v>
      </c>
      <c r="BL31" s="218">
        <v>420</v>
      </c>
      <c r="BM31" s="218">
        <v>334</v>
      </c>
      <c r="BN31" s="219">
        <v>888</v>
      </c>
      <c r="BP31" s="216">
        <v>-178</v>
      </c>
      <c r="BQ31" s="218">
        <v>257</v>
      </c>
      <c r="BR31" s="218">
        <v>447</v>
      </c>
      <c r="BS31" s="218">
        <v>362</v>
      </c>
      <c r="BT31" s="219">
        <v>888</v>
      </c>
      <c r="BU31" s="347"/>
      <c r="BV31" s="216">
        <v>-194</v>
      </c>
      <c r="BW31" s="218">
        <f>SUM(BW11:BW30)</f>
        <v>313</v>
      </c>
      <c r="BX31" s="218">
        <v>478</v>
      </c>
      <c r="BY31" s="218">
        <v>344</v>
      </c>
      <c r="BZ31" s="219">
        <v>941</v>
      </c>
      <c r="CB31" s="216">
        <v>-140</v>
      </c>
      <c r="CC31" s="218">
        <v>346</v>
      </c>
      <c r="CD31" s="218">
        <v>508</v>
      </c>
      <c r="CE31" s="218">
        <v>407</v>
      </c>
      <c r="CF31" s="219">
        <f>SUM(CB31:CE31)</f>
        <v>1121</v>
      </c>
      <c r="CH31" s="216">
        <v>-67</v>
      </c>
      <c r="CI31" s="218">
        <v>452</v>
      </c>
      <c r="CJ31" s="218">
        <v>591</v>
      </c>
      <c r="CK31" s="218">
        <f t="shared" si="0"/>
        <v>444</v>
      </c>
      <c r="CL31" s="219">
        <v>1420</v>
      </c>
      <c r="CN31" s="216">
        <v>-75</v>
      </c>
      <c r="CO31" s="218">
        <v>422</v>
      </c>
      <c r="CP31" s="218">
        <v>586</v>
      </c>
      <c r="CQ31" s="218">
        <f t="shared" ref="CQ31" si="10">CR31-SUM(CN31:CP31)</f>
        <v>473</v>
      </c>
      <c r="CR31" s="219">
        <v>1406</v>
      </c>
      <c r="CT31" s="216">
        <v>-111</v>
      </c>
      <c r="CU31" s="218">
        <v>414</v>
      </c>
      <c r="CV31" s="218">
        <v>517</v>
      </c>
      <c r="CW31" s="218">
        <v>691</v>
      </c>
      <c r="CX31" s="219">
        <v>1511</v>
      </c>
    </row>
    <row r="32" spans="1:103" x14ac:dyDescent="0.25">
      <c r="A32" s="48"/>
      <c r="B32" s="213"/>
      <c r="C32" s="187"/>
      <c r="D32" s="187"/>
      <c r="E32" s="187"/>
      <c r="F32" s="95"/>
      <c r="G32" s="187"/>
      <c r="H32" s="213"/>
      <c r="I32" s="187"/>
      <c r="J32" s="187"/>
      <c r="K32" s="187"/>
      <c r="L32" s="95"/>
      <c r="M32" s="187"/>
      <c r="N32" s="213"/>
      <c r="O32" s="187"/>
      <c r="P32" s="187"/>
      <c r="Q32" s="187"/>
      <c r="R32" s="95"/>
      <c r="S32" s="187"/>
      <c r="T32" s="213"/>
      <c r="U32" s="187"/>
      <c r="V32" s="187"/>
      <c r="W32" s="187"/>
      <c r="X32" s="95"/>
      <c r="Y32" s="187"/>
      <c r="Z32" s="213"/>
      <c r="AA32" s="187"/>
      <c r="AB32" s="187"/>
      <c r="AC32" s="187"/>
      <c r="AD32" s="95"/>
      <c r="AE32" s="187"/>
      <c r="AF32" s="213"/>
      <c r="AG32" s="187"/>
      <c r="AH32" s="187"/>
      <c r="AI32" s="187"/>
      <c r="AJ32" s="95"/>
      <c r="AK32" s="187"/>
      <c r="AL32" s="213"/>
      <c r="AM32" s="187"/>
      <c r="AN32" s="187"/>
      <c r="AO32" s="187"/>
      <c r="AP32" s="95"/>
      <c r="AQ32" s="187"/>
      <c r="AR32" s="213"/>
      <c r="AS32" s="187"/>
      <c r="AT32" s="187"/>
      <c r="AU32" s="187"/>
      <c r="AV32" s="95"/>
      <c r="AW32" s="187"/>
      <c r="AX32" s="213"/>
      <c r="AY32" s="187"/>
      <c r="AZ32" s="187"/>
      <c r="BA32" s="187"/>
      <c r="BB32" s="95"/>
      <c r="BD32" s="213"/>
      <c r="BE32" s="187"/>
      <c r="BF32" s="187"/>
      <c r="BG32" s="187"/>
      <c r="BH32" s="95"/>
      <c r="BI32" s="419"/>
      <c r="BJ32" s="213"/>
      <c r="BK32" s="187"/>
      <c r="BL32" s="187"/>
      <c r="BM32" s="187"/>
      <c r="BN32" s="95"/>
      <c r="BP32" s="213"/>
      <c r="BQ32" s="187"/>
      <c r="BR32" s="187"/>
      <c r="BS32" s="187"/>
      <c r="BT32" s="95"/>
      <c r="BU32" s="347"/>
      <c r="BV32" s="213"/>
      <c r="BW32" s="187"/>
      <c r="BX32" s="187"/>
      <c r="BY32" s="187"/>
      <c r="BZ32" s="95"/>
      <c r="CB32" s="213"/>
      <c r="CC32" s="187"/>
      <c r="CD32" s="187"/>
      <c r="CE32" s="187"/>
      <c r="CF32" s="95"/>
      <c r="CH32" s="213"/>
      <c r="CI32" s="187"/>
      <c r="CJ32" s="187"/>
      <c r="CK32" s="187"/>
      <c r="CL32" s="95"/>
      <c r="CN32" s="213"/>
      <c r="CO32" s="187"/>
      <c r="CP32" s="187"/>
      <c r="CQ32" s="187"/>
      <c r="CR32" s="95"/>
      <c r="CT32" s="213"/>
      <c r="CU32" s="187"/>
      <c r="CV32" s="187"/>
      <c r="CW32" s="187"/>
      <c r="CX32" s="95"/>
    </row>
    <row r="33" spans="1:103" x14ac:dyDescent="0.25">
      <c r="A33" s="50" t="s">
        <v>50</v>
      </c>
      <c r="B33" s="213"/>
      <c r="C33" s="187"/>
      <c r="D33" s="187">
        <v>-58</v>
      </c>
      <c r="E33" s="187">
        <v>-46</v>
      </c>
      <c r="F33" s="95">
        <v>-104</v>
      </c>
      <c r="G33" s="187"/>
      <c r="H33" s="213">
        <v>14</v>
      </c>
      <c r="I33" s="187"/>
      <c r="J33" s="187"/>
      <c r="K33" s="187">
        <v>-58</v>
      </c>
      <c r="L33" s="95">
        <v>-44</v>
      </c>
      <c r="M33" s="187"/>
      <c r="N33" s="213"/>
      <c r="O33" s="187">
        <v>21</v>
      </c>
      <c r="P33" s="187"/>
      <c r="Q33" s="187">
        <v>-3</v>
      </c>
      <c r="R33" s="95">
        <v>18</v>
      </c>
      <c r="S33" s="187"/>
      <c r="T33" s="213"/>
      <c r="U33" s="187"/>
      <c r="V33" s="187"/>
      <c r="W33" s="187">
        <v>0</v>
      </c>
      <c r="X33" s="95"/>
      <c r="Y33" s="187"/>
      <c r="Z33" s="213">
        <v>0</v>
      </c>
      <c r="AA33" s="187">
        <v>0</v>
      </c>
      <c r="AB33" s="187">
        <v>0</v>
      </c>
      <c r="AC33" s="187">
        <v>0</v>
      </c>
      <c r="AD33" s="95">
        <v>0</v>
      </c>
      <c r="AE33" s="187"/>
      <c r="AF33" s="213">
        <v>0</v>
      </c>
      <c r="AG33" s="187">
        <v>0</v>
      </c>
      <c r="AH33" s="187">
        <v>70</v>
      </c>
      <c r="AI33" s="187">
        <v>-39</v>
      </c>
      <c r="AJ33" s="95">
        <v>31</v>
      </c>
      <c r="AK33" s="187"/>
      <c r="AL33" s="213">
        <v>0</v>
      </c>
      <c r="AM33" s="187">
        <v>0</v>
      </c>
      <c r="AN33" s="187">
        <v>38</v>
      </c>
      <c r="AO33" s="187">
        <v>0</v>
      </c>
      <c r="AP33" s="95">
        <v>38</v>
      </c>
      <c r="AQ33" s="187"/>
      <c r="AR33" s="213">
        <v>0</v>
      </c>
      <c r="AS33" s="187">
        <v>0</v>
      </c>
      <c r="AT33" s="187">
        <v>-95</v>
      </c>
      <c r="AU33" s="187">
        <v>-71</v>
      </c>
      <c r="AV33" s="95">
        <v>-166</v>
      </c>
      <c r="AW33" s="187"/>
      <c r="AX33" s="213">
        <v>0</v>
      </c>
      <c r="AY33" s="187">
        <v>0</v>
      </c>
      <c r="AZ33" s="187">
        <v>0</v>
      </c>
      <c r="BA33" s="187">
        <v>-91</v>
      </c>
      <c r="BB33" s="95">
        <v>-91</v>
      </c>
      <c r="BD33" s="213">
        <v>0</v>
      </c>
      <c r="BE33" s="187">
        <v>0</v>
      </c>
      <c r="BF33" s="187">
        <v>0</v>
      </c>
      <c r="BG33" s="187">
        <v>-91</v>
      </c>
      <c r="BH33" s="95">
        <v>-91</v>
      </c>
      <c r="BI33" s="419"/>
      <c r="BJ33" s="213">
        <v>196</v>
      </c>
      <c r="BK33" s="187">
        <v>193</v>
      </c>
      <c r="BL33" s="187">
        <v>6</v>
      </c>
      <c r="BM33" s="187">
        <v>-150</v>
      </c>
      <c r="BN33" s="95">
        <v>245</v>
      </c>
      <c r="BP33" s="213">
        <v>196</v>
      </c>
      <c r="BQ33" s="187">
        <v>193</v>
      </c>
      <c r="BR33" s="187">
        <v>6</v>
      </c>
      <c r="BS33" s="187">
        <v>-150</v>
      </c>
      <c r="BT33" s="95">
        <v>245</v>
      </c>
      <c r="BU33" s="347"/>
      <c r="BV33" s="213">
        <v>-22</v>
      </c>
      <c r="BW33" s="187">
        <v>-52</v>
      </c>
      <c r="BX33" s="187">
        <v>-32</v>
      </c>
      <c r="BY33" s="187">
        <v>-167</v>
      </c>
      <c r="BZ33" s="95">
        <v>-273</v>
      </c>
      <c r="CB33" s="213">
        <v>-87</v>
      </c>
      <c r="CC33" s="187">
        <f>-65+3</f>
        <v>-62</v>
      </c>
      <c r="CD33" s="187">
        <v>5</v>
      </c>
      <c r="CE33" s="187">
        <v>-30</v>
      </c>
      <c r="CF33" s="95">
        <v>-174</v>
      </c>
      <c r="CH33" s="213">
        <v>-17</v>
      </c>
      <c r="CI33" s="187">
        <v>49</v>
      </c>
      <c r="CJ33" s="187">
        <v>50</v>
      </c>
      <c r="CK33" s="187">
        <f t="shared" si="0"/>
        <v>31</v>
      </c>
      <c r="CL33" s="95">
        <v>113</v>
      </c>
      <c r="CN33" s="213">
        <v>-17</v>
      </c>
      <c r="CO33" s="187">
        <v>49</v>
      </c>
      <c r="CP33" s="187">
        <v>50</v>
      </c>
      <c r="CQ33" s="187">
        <f t="shared" ref="CQ33" si="11">CR33-SUM(CN33:CP33)</f>
        <v>31</v>
      </c>
      <c r="CR33" s="95">
        <v>113</v>
      </c>
      <c r="CT33" s="213">
        <v>55</v>
      </c>
      <c r="CU33" s="187">
        <v>25</v>
      </c>
      <c r="CV33" s="187">
        <v>118</v>
      </c>
      <c r="CW33" s="187">
        <v>67</v>
      </c>
      <c r="CX33" s="95">
        <v>265</v>
      </c>
    </row>
    <row r="34" spans="1:103" x14ac:dyDescent="0.25">
      <c r="A34" s="48"/>
      <c r="B34" s="213"/>
      <c r="C34" s="187"/>
      <c r="D34" s="187"/>
      <c r="E34" s="187"/>
      <c r="F34" s="95"/>
      <c r="G34" s="187"/>
      <c r="H34" s="213"/>
      <c r="I34" s="187"/>
      <c r="J34" s="187"/>
      <c r="K34" s="187"/>
      <c r="L34" s="95"/>
      <c r="M34" s="187"/>
      <c r="N34" s="213"/>
      <c r="O34" s="187"/>
      <c r="P34" s="187"/>
      <c r="Q34" s="187"/>
      <c r="R34" s="95"/>
      <c r="S34" s="187"/>
      <c r="T34" s="213"/>
      <c r="U34" s="187"/>
      <c r="V34" s="187"/>
      <c r="W34" s="187"/>
      <c r="X34" s="95"/>
      <c r="Y34" s="187"/>
      <c r="Z34" s="213"/>
      <c r="AA34" s="187"/>
      <c r="AB34" s="187"/>
      <c r="AC34" s="187"/>
      <c r="AD34" s="95"/>
      <c r="AE34" s="187"/>
      <c r="AF34" s="213"/>
      <c r="AG34" s="187"/>
      <c r="AH34" s="187"/>
      <c r="AI34" s="187"/>
      <c r="AJ34" s="95"/>
      <c r="AK34" s="187"/>
      <c r="AL34" s="213"/>
      <c r="AM34" s="187"/>
      <c r="AN34" s="187"/>
      <c r="AO34" s="187"/>
      <c r="AP34" s="95"/>
      <c r="AQ34" s="187"/>
      <c r="AR34" s="213"/>
      <c r="AS34" s="187"/>
      <c r="AT34" s="187"/>
      <c r="AU34" s="187"/>
      <c r="AV34" s="95"/>
      <c r="AW34" s="187"/>
      <c r="AX34" s="213"/>
      <c r="AY34" s="187"/>
      <c r="AZ34" s="187"/>
      <c r="BA34" s="187"/>
      <c r="BB34" s="95"/>
      <c r="BD34" s="213"/>
      <c r="BE34" s="187"/>
      <c r="BF34" s="187"/>
      <c r="BG34" s="187"/>
      <c r="BH34" s="95"/>
      <c r="BI34" s="419"/>
      <c r="BJ34" s="213"/>
      <c r="BK34" s="187"/>
      <c r="BL34" s="187"/>
      <c r="BM34" s="187"/>
      <c r="BN34" s="95"/>
      <c r="BP34" s="213"/>
      <c r="BQ34" s="187"/>
      <c r="BR34" s="187"/>
      <c r="BS34" s="187"/>
      <c r="BT34" s="95"/>
      <c r="BU34" s="347"/>
      <c r="BV34" s="213"/>
      <c r="BW34" s="187"/>
      <c r="BX34" s="187"/>
      <c r="BY34" s="187"/>
      <c r="BZ34" s="95"/>
      <c r="CB34" s="213"/>
      <c r="CC34" s="187"/>
      <c r="CD34" s="187"/>
      <c r="CE34" s="187"/>
      <c r="CF34" s="95"/>
      <c r="CH34" s="213"/>
      <c r="CI34" s="187"/>
      <c r="CJ34" s="187"/>
      <c r="CK34" s="187"/>
      <c r="CL34" s="95"/>
      <c r="CN34" s="213"/>
      <c r="CO34" s="187"/>
      <c r="CP34" s="187"/>
      <c r="CQ34" s="187"/>
      <c r="CR34" s="95"/>
      <c r="CT34" s="213"/>
      <c r="CU34" s="187"/>
      <c r="CV34" s="187"/>
      <c r="CW34" s="187"/>
      <c r="CX34" s="95"/>
    </row>
    <row r="35" spans="1:103" x14ac:dyDescent="0.25">
      <c r="A35" s="49" t="s">
        <v>51</v>
      </c>
      <c r="B35" s="216">
        <v>255</v>
      </c>
      <c r="C35" s="218">
        <v>598</v>
      </c>
      <c r="D35" s="218">
        <v>504</v>
      </c>
      <c r="E35" s="235">
        <v>391</v>
      </c>
      <c r="F35" s="236">
        <v>1748</v>
      </c>
      <c r="G35" s="238"/>
      <c r="H35" s="218">
        <v>292</v>
      </c>
      <c r="I35" s="218">
        <v>570</v>
      </c>
      <c r="J35" s="218">
        <v>608</v>
      </c>
      <c r="K35" s="235">
        <v>407</v>
      </c>
      <c r="L35" s="236">
        <v>1877</v>
      </c>
      <c r="M35" s="238"/>
      <c r="N35" s="218">
        <v>336</v>
      </c>
      <c r="O35" s="218">
        <v>719</v>
      </c>
      <c r="P35" s="218">
        <v>699</v>
      </c>
      <c r="Q35" s="235">
        <v>387</v>
      </c>
      <c r="R35" s="236">
        <v>2181</v>
      </c>
      <c r="S35" s="238"/>
      <c r="T35" s="218">
        <v>378</v>
      </c>
      <c r="U35" s="218">
        <v>702</v>
      </c>
      <c r="V35" s="218">
        <v>692</v>
      </c>
      <c r="W35" s="235">
        <v>424</v>
      </c>
      <c r="X35" s="236">
        <v>2196</v>
      </c>
      <c r="Y35" s="238"/>
      <c r="Z35" s="218">
        <v>165</v>
      </c>
      <c r="AA35" s="218">
        <v>607</v>
      </c>
      <c r="AB35" s="218">
        <v>689</v>
      </c>
      <c r="AC35" s="218">
        <v>394</v>
      </c>
      <c r="AD35" s="219">
        <v>1855</v>
      </c>
      <c r="AE35" s="238"/>
      <c r="AF35" s="218">
        <v>162</v>
      </c>
      <c r="AG35" s="218">
        <v>536</v>
      </c>
      <c r="AH35" s="218">
        <v>700</v>
      </c>
      <c r="AI35" s="218">
        <v>393</v>
      </c>
      <c r="AJ35" s="219">
        <v>1791</v>
      </c>
      <c r="AK35" s="238"/>
      <c r="AL35" s="218">
        <v>153</v>
      </c>
      <c r="AM35" s="218">
        <v>599</v>
      </c>
      <c r="AN35" s="218">
        <v>624</v>
      </c>
      <c r="AO35" s="218">
        <v>481</v>
      </c>
      <c r="AP35" s="219">
        <v>1857</v>
      </c>
      <c r="AQ35" s="238"/>
      <c r="AR35" s="218">
        <v>82</v>
      </c>
      <c r="AS35" s="218">
        <v>394</v>
      </c>
      <c r="AT35" s="218">
        <v>383</v>
      </c>
      <c r="AU35" s="218">
        <v>261</v>
      </c>
      <c r="AV35" s="219">
        <v>1120</v>
      </c>
      <c r="AW35" s="238"/>
      <c r="AX35" s="218">
        <v>-76</v>
      </c>
      <c r="AY35" s="218">
        <v>432</v>
      </c>
      <c r="AZ35" s="218">
        <v>542</v>
      </c>
      <c r="BA35" s="218">
        <v>355</v>
      </c>
      <c r="BB35" s="219">
        <v>1253</v>
      </c>
      <c r="BD35" s="216">
        <v>-77</v>
      </c>
      <c r="BE35" s="218">
        <v>424</v>
      </c>
      <c r="BF35" s="218">
        <v>531</v>
      </c>
      <c r="BG35" s="218">
        <v>350</v>
      </c>
      <c r="BH35" s="219">
        <v>1228</v>
      </c>
      <c r="BI35" s="419"/>
      <c r="BJ35" s="216">
        <v>100</v>
      </c>
      <c r="BK35" s="218">
        <v>423</v>
      </c>
      <c r="BL35" s="218">
        <v>426</v>
      </c>
      <c r="BM35" s="218">
        <v>184</v>
      </c>
      <c r="BN35" s="219">
        <v>1133</v>
      </c>
      <c r="BP35" s="216">
        <v>18</v>
      </c>
      <c r="BQ35" s="218">
        <v>450</v>
      </c>
      <c r="BR35" s="218">
        <v>453</v>
      </c>
      <c r="BS35" s="218">
        <v>212</v>
      </c>
      <c r="BT35" s="219">
        <v>1133</v>
      </c>
      <c r="BU35" s="347"/>
      <c r="BV35" s="216">
        <v>-216</v>
      </c>
      <c r="BW35" s="218">
        <f>BW33+BW31</f>
        <v>261</v>
      </c>
      <c r="BX35" s="218">
        <v>446</v>
      </c>
      <c r="BY35" s="218">
        <v>177</v>
      </c>
      <c r="BZ35" s="219">
        <v>668</v>
      </c>
      <c r="CB35" s="216">
        <v>-227</v>
      </c>
      <c r="CC35" s="218">
        <v>284</v>
      </c>
      <c r="CD35" s="218">
        <v>513</v>
      </c>
      <c r="CE35" s="218">
        <v>377</v>
      </c>
      <c r="CF35" s="219">
        <f>SUM(CB35:CE35)</f>
        <v>947</v>
      </c>
      <c r="CH35" s="216">
        <v>-84</v>
      </c>
      <c r="CI35" s="218">
        <v>501</v>
      </c>
      <c r="CJ35" s="218">
        <v>641</v>
      </c>
      <c r="CK35" s="218">
        <f t="shared" si="0"/>
        <v>475</v>
      </c>
      <c r="CL35" s="219">
        <v>1533</v>
      </c>
      <c r="CN35" s="216">
        <v>-92</v>
      </c>
      <c r="CO35" s="218">
        <v>471</v>
      </c>
      <c r="CP35" s="218">
        <v>636</v>
      </c>
      <c r="CQ35" s="218">
        <f t="shared" ref="CQ35" si="12">CR35-SUM(CN35:CP35)</f>
        <v>504</v>
      </c>
      <c r="CR35" s="219">
        <v>1519</v>
      </c>
      <c r="CT35" s="216">
        <v>-56</v>
      </c>
      <c r="CU35" s="218">
        <v>439</v>
      </c>
      <c r="CV35" s="218">
        <v>635</v>
      </c>
      <c r="CW35" s="218">
        <v>758</v>
      </c>
      <c r="CX35" s="219">
        <v>1776</v>
      </c>
    </row>
    <row r="36" spans="1:103" x14ac:dyDescent="0.25">
      <c r="A36" s="48"/>
      <c r="B36" s="213"/>
      <c r="C36" s="187"/>
      <c r="D36" s="187"/>
      <c r="E36" s="187"/>
      <c r="F36" s="95"/>
      <c r="G36" s="187"/>
      <c r="H36" s="213"/>
      <c r="I36" s="187"/>
      <c r="J36" s="187"/>
      <c r="K36" s="187"/>
      <c r="L36" s="95"/>
      <c r="M36" s="187"/>
      <c r="N36" s="213"/>
      <c r="O36" s="187"/>
      <c r="P36" s="187"/>
      <c r="Q36" s="187"/>
      <c r="R36" s="95"/>
      <c r="S36" s="187"/>
      <c r="T36" s="213"/>
      <c r="U36" s="187"/>
      <c r="V36" s="187"/>
      <c r="W36" s="187"/>
      <c r="X36" s="95"/>
      <c r="Y36" s="187"/>
      <c r="Z36" s="213"/>
      <c r="AA36" s="187"/>
      <c r="AB36" s="187"/>
      <c r="AC36" s="187"/>
      <c r="AD36" s="95"/>
      <c r="AE36" s="187"/>
      <c r="AF36" s="213"/>
      <c r="AG36" s="187"/>
      <c r="AH36" s="187"/>
      <c r="AI36" s="187"/>
      <c r="AJ36" s="95"/>
      <c r="AK36" s="187"/>
      <c r="AL36" s="213"/>
      <c r="AM36" s="187"/>
      <c r="AN36" s="187"/>
      <c r="AO36" s="187"/>
      <c r="AP36" s="95"/>
      <c r="AQ36" s="187"/>
      <c r="AR36" s="213"/>
      <c r="AS36" s="187"/>
      <c r="AT36" s="187"/>
      <c r="AU36" s="187"/>
      <c r="AV36" s="95"/>
      <c r="AW36" s="187"/>
      <c r="AX36" s="213"/>
      <c r="AY36" s="187"/>
      <c r="AZ36" s="187"/>
      <c r="BA36" s="187"/>
      <c r="BB36" s="95"/>
      <c r="BD36" s="213"/>
      <c r="BE36" s="187"/>
      <c r="BF36" s="187"/>
      <c r="BG36" s="187"/>
      <c r="BH36" s="95"/>
      <c r="BI36" s="419"/>
      <c r="BJ36" s="213"/>
      <c r="BK36" s="187"/>
      <c r="BL36" s="187"/>
      <c r="BM36" s="187"/>
      <c r="BN36" s="95"/>
      <c r="BP36" s="213"/>
      <c r="BQ36" s="187"/>
      <c r="BR36" s="187"/>
      <c r="BS36" s="187"/>
      <c r="BT36" s="95"/>
      <c r="BU36" s="347"/>
      <c r="BV36" s="213"/>
      <c r="BW36" s="187"/>
      <c r="BX36" s="187"/>
      <c r="BY36" s="187"/>
      <c r="BZ36" s="95"/>
      <c r="CB36" s="213"/>
      <c r="CC36" s="187"/>
      <c r="CD36" s="187"/>
      <c r="CE36" s="187"/>
      <c r="CF36" s="95"/>
      <c r="CH36" s="213"/>
      <c r="CI36" s="187"/>
      <c r="CJ36" s="187"/>
      <c r="CK36" s="187"/>
      <c r="CL36" s="95"/>
      <c r="CN36" s="213"/>
      <c r="CO36" s="187"/>
      <c r="CP36" s="187"/>
      <c r="CQ36" s="187"/>
      <c r="CR36" s="95"/>
      <c r="CT36" s="213"/>
      <c r="CU36" s="187"/>
      <c r="CV36" s="187"/>
      <c r="CW36" s="187"/>
      <c r="CX36" s="95"/>
    </row>
    <row r="37" spans="1:103" x14ac:dyDescent="0.25">
      <c r="A37" s="50" t="s">
        <v>52</v>
      </c>
      <c r="B37" s="213"/>
      <c r="C37" s="187"/>
      <c r="D37" s="187"/>
      <c r="E37" s="187"/>
      <c r="F37" s="95"/>
      <c r="G37" s="187"/>
      <c r="H37" s="213"/>
      <c r="I37" s="187"/>
      <c r="J37" s="187"/>
      <c r="K37" s="187"/>
      <c r="L37" s="95"/>
      <c r="M37" s="187"/>
      <c r="N37" s="213"/>
      <c r="O37" s="187"/>
      <c r="P37" s="187"/>
      <c r="Q37" s="187"/>
      <c r="R37" s="95">
        <v>146</v>
      </c>
      <c r="S37" s="187"/>
      <c r="T37" s="213">
        <v>39</v>
      </c>
      <c r="U37" s="187">
        <v>29</v>
      </c>
      <c r="V37" s="187">
        <v>34</v>
      </c>
      <c r="W37" s="187">
        <v>55</v>
      </c>
      <c r="X37" s="95">
        <v>157</v>
      </c>
      <c r="Y37" s="187"/>
      <c r="Z37" s="213">
        <v>28</v>
      </c>
      <c r="AA37" s="187">
        <v>22</v>
      </c>
      <c r="AB37" s="187">
        <v>10</v>
      </c>
      <c r="AC37" s="187">
        <v>21</v>
      </c>
      <c r="AD37" s="95">
        <v>81</v>
      </c>
      <c r="AE37" s="187"/>
      <c r="AF37" s="213">
        <v>13</v>
      </c>
      <c r="AG37" s="187">
        <v>21</v>
      </c>
      <c r="AH37" s="187">
        <v>11</v>
      </c>
      <c r="AI37" s="187">
        <v>19</v>
      </c>
      <c r="AJ37" s="95">
        <v>64</v>
      </c>
      <c r="AK37" s="187"/>
      <c r="AL37" s="213">
        <v>17</v>
      </c>
      <c r="AM37" s="187">
        <v>25</v>
      </c>
      <c r="AN37" s="187">
        <v>21</v>
      </c>
      <c r="AO37" s="187">
        <v>19</v>
      </c>
      <c r="AP37" s="95">
        <v>82</v>
      </c>
      <c r="AQ37" s="187"/>
      <c r="AR37" s="213">
        <v>13</v>
      </c>
      <c r="AS37" s="187">
        <v>15</v>
      </c>
      <c r="AT37" s="187">
        <v>17</v>
      </c>
      <c r="AU37" s="187">
        <v>17</v>
      </c>
      <c r="AV37" s="95">
        <v>62</v>
      </c>
      <c r="AW37" s="187"/>
      <c r="AX37" s="213">
        <v>11</v>
      </c>
      <c r="AY37" s="187">
        <v>13</v>
      </c>
      <c r="AZ37" s="187">
        <v>20</v>
      </c>
      <c r="BA37" s="187">
        <v>11</v>
      </c>
      <c r="BB37" s="95">
        <v>55</v>
      </c>
      <c r="BD37" s="213">
        <v>10</v>
      </c>
      <c r="BE37" s="187">
        <v>12</v>
      </c>
      <c r="BF37" s="187">
        <v>18</v>
      </c>
      <c r="BG37" s="187">
        <v>12</v>
      </c>
      <c r="BH37" s="95">
        <v>52</v>
      </c>
      <c r="BI37" s="419"/>
      <c r="BJ37" s="213">
        <v>10</v>
      </c>
      <c r="BK37" s="187">
        <v>11</v>
      </c>
      <c r="BL37" s="187">
        <v>19</v>
      </c>
      <c r="BM37" s="187">
        <v>14</v>
      </c>
      <c r="BN37" s="95">
        <v>54</v>
      </c>
      <c r="BP37" s="213">
        <v>10</v>
      </c>
      <c r="BQ37" s="187">
        <v>11</v>
      </c>
      <c r="BR37" s="187">
        <v>19</v>
      </c>
      <c r="BS37" s="187">
        <v>14</v>
      </c>
      <c r="BT37" s="95">
        <v>54</v>
      </c>
      <c r="BU37" s="347"/>
      <c r="BV37" s="213">
        <v>10</v>
      </c>
      <c r="BW37" s="187">
        <v>11</v>
      </c>
      <c r="BX37" s="187">
        <v>8</v>
      </c>
      <c r="BY37" s="187">
        <v>4</v>
      </c>
      <c r="BZ37" s="95">
        <v>33</v>
      </c>
      <c r="CB37" s="213">
        <v>6</v>
      </c>
      <c r="CC37" s="187">
        <v>8</v>
      </c>
      <c r="CD37" s="187">
        <v>6</v>
      </c>
      <c r="CE37" s="187">
        <v>6</v>
      </c>
      <c r="CF37" s="95">
        <f>SUM(CB37:CE37)</f>
        <v>26</v>
      </c>
      <c r="CH37" s="213">
        <v>5</v>
      </c>
      <c r="CI37" s="187">
        <v>5</v>
      </c>
      <c r="CJ37" s="187">
        <v>7</v>
      </c>
      <c r="CK37" s="187">
        <f t="shared" si="0"/>
        <v>8</v>
      </c>
      <c r="CL37" s="95">
        <v>25</v>
      </c>
      <c r="CN37" s="213">
        <v>5</v>
      </c>
      <c r="CO37" s="187">
        <v>5</v>
      </c>
      <c r="CP37" s="187">
        <v>7</v>
      </c>
      <c r="CQ37" s="187">
        <f t="shared" ref="CQ37" si="13">CR37-SUM(CN37:CP37)</f>
        <v>8</v>
      </c>
      <c r="CR37" s="95">
        <v>25</v>
      </c>
      <c r="CT37" s="213">
        <v>10</v>
      </c>
      <c r="CU37" s="187">
        <v>5</v>
      </c>
      <c r="CV37" s="187">
        <v>6</v>
      </c>
      <c r="CW37" s="187">
        <v>8</v>
      </c>
      <c r="CX37" s="95">
        <v>29</v>
      </c>
    </row>
    <row r="38" spans="1:103" x14ac:dyDescent="0.25">
      <c r="A38" s="48"/>
      <c r="B38" s="213"/>
      <c r="C38" s="187"/>
      <c r="D38" s="187"/>
      <c r="E38" s="187"/>
      <c r="F38" s="95"/>
      <c r="G38" s="187"/>
      <c r="H38" s="213"/>
      <c r="I38" s="187"/>
      <c r="J38" s="187"/>
      <c r="K38" s="187"/>
      <c r="L38" s="95"/>
      <c r="M38" s="187"/>
      <c r="N38" s="213"/>
      <c r="O38" s="187"/>
      <c r="P38" s="187"/>
      <c r="Q38" s="187"/>
      <c r="R38" s="95"/>
      <c r="S38" s="187"/>
      <c r="T38" s="213"/>
      <c r="U38" s="187"/>
      <c r="V38" s="187"/>
      <c r="W38" s="187"/>
      <c r="X38" s="95"/>
      <c r="Y38" s="187"/>
      <c r="Z38" s="213"/>
      <c r="AA38" s="187"/>
      <c r="AB38" s="187"/>
      <c r="AC38" s="187"/>
      <c r="AD38" s="95"/>
      <c r="AE38" s="187"/>
      <c r="AF38" s="213"/>
      <c r="AG38" s="187"/>
      <c r="AH38" s="187"/>
      <c r="AI38" s="187"/>
      <c r="AJ38" s="95"/>
      <c r="AK38" s="187"/>
      <c r="AL38" s="213"/>
      <c r="AM38" s="187"/>
      <c r="AN38" s="187"/>
      <c r="AO38" s="187"/>
      <c r="AP38" s="95"/>
      <c r="AQ38" s="187"/>
      <c r="AR38" s="213"/>
      <c r="AS38" s="187"/>
      <c r="AT38" s="187"/>
      <c r="AU38" s="187"/>
      <c r="AV38" s="95"/>
      <c r="AW38" s="187"/>
      <c r="AX38" s="213"/>
      <c r="AY38" s="187"/>
      <c r="AZ38" s="187"/>
      <c r="BA38" s="187"/>
      <c r="BB38" s="95"/>
      <c r="BD38" s="213"/>
      <c r="BE38" s="187"/>
      <c r="BF38" s="187"/>
      <c r="BG38" s="187"/>
      <c r="BH38" s="95"/>
      <c r="BI38" s="419"/>
      <c r="BJ38" s="213"/>
      <c r="BK38" s="187"/>
      <c r="BL38" s="187"/>
      <c r="BM38" s="187"/>
      <c r="BN38" s="95"/>
      <c r="BP38" s="213"/>
      <c r="BQ38" s="187"/>
      <c r="BR38" s="187"/>
      <c r="BS38" s="187"/>
      <c r="BT38" s="95"/>
      <c r="BU38" s="347"/>
      <c r="BV38" s="213"/>
      <c r="BW38" s="187"/>
      <c r="BX38" s="187"/>
      <c r="BY38" s="187"/>
      <c r="BZ38" s="95"/>
      <c r="CB38" s="213"/>
      <c r="CC38" s="187"/>
      <c r="CD38" s="187"/>
      <c r="CE38" s="187"/>
      <c r="CF38" s="95"/>
      <c r="CH38" s="213"/>
      <c r="CI38" s="187"/>
      <c r="CJ38" s="187"/>
      <c r="CK38" s="187"/>
      <c r="CL38" s="95"/>
      <c r="CN38" s="213"/>
      <c r="CO38" s="187"/>
      <c r="CP38" s="187"/>
      <c r="CQ38" s="187"/>
      <c r="CR38" s="95"/>
      <c r="CT38" s="213"/>
      <c r="CU38" s="187"/>
      <c r="CV38" s="187"/>
      <c r="CW38" s="187"/>
      <c r="CX38" s="95"/>
    </row>
    <row r="39" spans="1:103" x14ac:dyDescent="0.25">
      <c r="A39" s="50" t="s">
        <v>53</v>
      </c>
      <c r="B39" s="213"/>
      <c r="C39" s="187"/>
      <c r="D39" s="187"/>
      <c r="E39" s="187"/>
      <c r="F39" s="95"/>
      <c r="G39" s="187"/>
      <c r="H39" s="213"/>
      <c r="I39" s="187"/>
      <c r="J39" s="187"/>
      <c r="K39" s="187"/>
      <c r="L39" s="95"/>
      <c r="M39" s="187"/>
      <c r="N39" s="213"/>
      <c r="O39" s="187"/>
      <c r="P39" s="187"/>
      <c r="Q39" s="187"/>
      <c r="R39" s="95">
        <v>-381</v>
      </c>
      <c r="S39" s="187"/>
      <c r="T39" s="213">
        <v>-97</v>
      </c>
      <c r="U39" s="187">
        <v>-101</v>
      </c>
      <c r="V39" s="187">
        <v>-113</v>
      </c>
      <c r="W39" s="187">
        <v>-121</v>
      </c>
      <c r="X39" s="95">
        <v>-432</v>
      </c>
      <c r="Y39" s="187"/>
      <c r="Z39" s="213">
        <v>-113</v>
      </c>
      <c r="AA39" s="187">
        <v>-107</v>
      </c>
      <c r="AB39" s="187">
        <v>-100</v>
      </c>
      <c r="AC39" s="187">
        <v>-105</v>
      </c>
      <c r="AD39" s="95">
        <v>-425</v>
      </c>
      <c r="AE39" s="187"/>
      <c r="AF39" s="213">
        <v>-95</v>
      </c>
      <c r="AG39" s="187">
        <v>-101</v>
      </c>
      <c r="AH39" s="187">
        <v>-100</v>
      </c>
      <c r="AI39" s="187">
        <v>-98</v>
      </c>
      <c r="AJ39" s="95">
        <v>-394</v>
      </c>
      <c r="AK39" s="187"/>
      <c r="AL39" s="213">
        <v>-91</v>
      </c>
      <c r="AM39" s="187">
        <v>-85</v>
      </c>
      <c r="AN39" s="187">
        <v>-92</v>
      </c>
      <c r="AO39" s="187">
        <v>-91</v>
      </c>
      <c r="AP39" s="95">
        <v>-359</v>
      </c>
      <c r="AQ39" s="187"/>
      <c r="AR39" s="213">
        <v>-92</v>
      </c>
      <c r="AS39" s="187">
        <v>-78</v>
      </c>
      <c r="AT39" s="187">
        <v>-87</v>
      </c>
      <c r="AU39" s="187">
        <v>-95</v>
      </c>
      <c r="AV39" s="95">
        <v>-352</v>
      </c>
      <c r="AW39" s="187"/>
      <c r="AX39" s="213">
        <v>-90</v>
      </c>
      <c r="AY39" s="187">
        <v>-91</v>
      </c>
      <c r="AZ39" s="187">
        <v>-89</v>
      </c>
      <c r="BA39" s="187">
        <v>-94</v>
      </c>
      <c r="BB39" s="95">
        <v>-364</v>
      </c>
      <c r="BD39" s="213">
        <v>-89</v>
      </c>
      <c r="BE39" s="187">
        <v>-90</v>
      </c>
      <c r="BF39" s="187">
        <v>-83</v>
      </c>
      <c r="BG39" s="187">
        <v>-94</v>
      </c>
      <c r="BH39" s="95">
        <v>-356</v>
      </c>
      <c r="BI39" s="419"/>
      <c r="BJ39" s="213">
        <v>-91</v>
      </c>
      <c r="BK39" s="187">
        <v>-93</v>
      </c>
      <c r="BL39" s="187">
        <v>-94</v>
      </c>
      <c r="BM39" s="187">
        <v>-87</v>
      </c>
      <c r="BN39" s="95">
        <v>-365</v>
      </c>
      <c r="BP39" s="213">
        <v>-91</v>
      </c>
      <c r="BQ39" s="187">
        <v>-93</v>
      </c>
      <c r="BR39" s="187">
        <v>-94</v>
      </c>
      <c r="BS39" s="187">
        <v>-87</v>
      </c>
      <c r="BT39" s="95">
        <v>-365</v>
      </c>
      <c r="BU39" s="347"/>
      <c r="BV39" s="213">
        <v>-82</v>
      </c>
      <c r="BW39" s="187">
        <v>-85</v>
      </c>
      <c r="BX39" s="187">
        <v>-72</v>
      </c>
      <c r="BY39" s="187">
        <v>-69</v>
      </c>
      <c r="BZ39" s="95">
        <v>-308</v>
      </c>
      <c r="CB39" s="213">
        <v>-68</v>
      </c>
      <c r="CC39" s="187">
        <v>-64</v>
      </c>
      <c r="CD39" s="187">
        <v>-59</v>
      </c>
      <c r="CE39" s="187">
        <v>-57</v>
      </c>
      <c r="CF39" s="95">
        <f>SUM(CB39:CE39)</f>
        <v>-248</v>
      </c>
      <c r="CH39" s="213">
        <v>-62</v>
      </c>
      <c r="CI39" s="187">
        <v>-63</v>
      </c>
      <c r="CJ39" s="187">
        <v>-62</v>
      </c>
      <c r="CK39" s="187">
        <f t="shared" si="0"/>
        <v>-64</v>
      </c>
      <c r="CL39" s="95">
        <v>-251</v>
      </c>
      <c r="CN39" s="213">
        <v>-62</v>
      </c>
      <c r="CO39" s="187">
        <v>-63</v>
      </c>
      <c r="CP39" s="187">
        <v>-62</v>
      </c>
      <c r="CQ39" s="187">
        <f t="shared" ref="CQ39" si="14">CR39-SUM(CN39:CP39)</f>
        <v>-64</v>
      </c>
      <c r="CR39" s="95">
        <v>-251</v>
      </c>
      <c r="CT39" s="213">
        <v>-64</v>
      </c>
      <c r="CU39" s="187">
        <v>-58</v>
      </c>
      <c r="CV39" s="187">
        <v>-62</v>
      </c>
      <c r="CW39" s="187">
        <v>-61</v>
      </c>
      <c r="CX39" s="95">
        <v>-245</v>
      </c>
    </row>
    <row r="40" spans="1:103" x14ac:dyDescent="0.25">
      <c r="A40" s="48"/>
      <c r="B40" s="213"/>
      <c r="C40" s="187"/>
      <c r="D40" s="331"/>
      <c r="E40" s="187"/>
      <c r="F40" s="95"/>
      <c r="G40" s="187"/>
      <c r="H40" s="213"/>
      <c r="I40" s="187"/>
      <c r="J40" s="187"/>
      <c r="K40" s="187"/>
      <c r="L40" s="95"/>
      <c r="M40" s="187"/>
      <c r="N40" s="213"/>
      <c r="O40" s="187"/>
      <c r="P40" s="187"/>
      <c r="Q40" s="187"/>
      <c r="R40" s="95"/>
      <c r="S40" s="187"/>
      <c r="T40" s="213"/>
      <c r="U40" s="187"/>
      <c r="V40" s="187"/>
      <c r="W40" s="187"/>
      <c r="X40" s="95"/>
      <c r="Y40" s="187"/>
      <c r="Z40" s="213"/>
      <c r="AA40" s="187"/>
      <c r="AB40" s="187"/>
      <c r="AC40" s="187"/>
      <c r="AD40" s="95"/>
      <c r="AE40" s="187"/>
      <c r="AF40" s="213"/>
      <c r="AG40" s="187"/>
      <c r="AH40" s="187"/>
      <c r="AI40" s="187"/>
      <c r="AJ40" s="95"/>
      <c r="AK40" s="187"/>
      <c r="AL40" s="213"/>
      <c r="AM40" s="187"/>
      <c r="AN40" s="187"/>
      <c r="AO40" s="187"/>
      <c r="AP40" s="95"/>
      <c r="AQ40" s="187"/>
      <c r="AR40" s="213"/>
      <c r="AS40" s="187"/>
      <c r="AT40" s="187"/>
      <c r="AU40" s="187"/>
      <c r="AV40" s="95"/>
      <c r="AW40" s="187"/>
      <c r="AX40" s="213"/>
      <c r="AY40" s="187"/>
      <c r="AZ40" s="187"/>
      <c r="BA40" s="187"/>
      <c r="BB40" s="95"/>
      <c r="BD40" s="213"/>
      <c r="BE40" s="187"/>
      <c r="BF40" s="187"/>
      <c r="BG40" s="187"/>
      <c r="BH40" s="95"/>
      <c r="BI40" s="419"/>
      <c r="BJ40" s="213"/>
      <c r="BK40" s="187"/>
      <c r="BL40" s="187"/>
      <c r="BM40" s="187"/>
      <c r="BN40" s="95"/>
      <c r="BP40" s="213"/>
      <c r="BQ40" s="187"/>
      <c r="BR40" s="187"/>
      <c r="BS40" s="187"/>
      <c r="BT40" s="95"/>
      <c r="BU40" s="347"/>
      <c r="BV40" s="213"/>
      <c r="BW40" s="187"/>
      <c r="BX40" s="187"/>
      <c r="BY40" s="187"/>
      <c r="BZ40" s="95"/>
      <c r="CB40" s="213"/>
      <c r="CC40" s="187"/>
      <c r="CD40" s="187"/>
      <c r="CE40" s="187"/>
      <c r="CF40" s="95"/>
      <c r="CH40" s="213"/>
      <c r="CI40" s="187"/>
      <c r="CJ40" s="187"/>
      <c r="CK40" s="187"/>
      <c r="CL40" s="95"/>
      <c r="CN40" s="213"/>
      <c r="CO40" s="187"/>
      <c r="CP40" s="187"/>
      <c r="CQ40" s="187"/>
      <c r="CR40" s="95"/>
      <c r="CT40" s="213"/>
      <c r="CU40" s="187"/>
      <c r="CV40" s="187"/>
      <c r="CW40" s="187"/>
      <c r="CX40" s="95"/>
    </row>
    <row r="41" spans="1:103" x14ac:dyDescent="0.25">
      <c r="A41" s="51" t="s">
        <v>54</v>
      </c>
      <c r="B41" s="216">
        <v>-47</v>
      </c>
      <c r="C41" s="218">
        <v>-47</v>
      </c>
      <c r="D41" s="218">
        <v>-52</v>
      </c>
      <c r="E41" s="218">
        <v>-41</v>
      </c>
      <c r="F41" s="219">
        <v>-187</v>
      </c>
      <c r="G41" s="215"/>
      <c r="H41" s="216">
        <v>-35</v>
      </c>
      <c r="I41" s="218">
        <v>-42</v>
      </c>
      <c r="J41" s="218">
        <v>-67</v>
      </c>
      <c r="K41" s="218">
        <v>-56</v>
      </c>
      <c r="L41" s="219">
        <v>-200</v>
      </c>
      <c r="M41" s="215"/>
      <c r="N41" s="216">
        <v>-46</v>
      </c>
      <c r="O41" s="218">
        <v>-49</v>
      </c>
      <c r="P41" s="218">
        <v>-66</v>
      </c>
      <c r="Q41" s="218">
        <v>-74</v>
      </c>
      <c r="R41" s="219">
        <v>-235</v>
      </c>
      <c r="S41" s="215"/>
      <c r="T41" s="216">
        <v>-58</v>
      </c>
      <c r="U41" s="218">
        <v>-72</v>
      </c>
      <c r="V41" s="218">
        <v>-79</v>
      </c>
      <c r="W41" s="218">
        <v>-66</v>
      </c>
      <c r="X41" s="219">
        <v>-275</v>
      </c>
      <c r="Y41" s="215"/>
      <c r="Z41" s="216">
        <v>-85</v>
      </c>
      <c r="AA41" s="218">
        <v>-85</v>
      </c>
      <c r="AB41" s="218">
        <v>-90</v>
      </c>
      <c r="AC41" s="218">
        <v>-84</v>
      </c>
      <c r="AD41" s="219">
        <v>-344</v>
      </c>
      <c r="AE41" s="215"/>
      <c r="AF41" s="216">
        <v>-82</v>
      </c>
      <c r="AG41" s="218">
        <v>-80</v>
      </c>
      <c r="AH41" s="218">
        <v>-89</v>
      </c>
      <c r="AI41" s="218">
        <v>-79</v>
      </c>
      <c r="AJ41" s="219">
        <v>-330</v>
      </c>
      <c r="AK41" s="215"/>
      <c r="AL41" s="216">
        <v>-74</v>
      </c>
      <c r="AM41" s="218">
        <v>-60</v>
      </c>
      <c r="AN41" s="218">
        <v>-71</v>
      </c>
      <c r="AO41" s="218">
        <v>-72</v>
      </c>
      <c r="AP41" s="219">
        <v>-277</v>
      </c>
      <c r="AQ41" s="215"/>
      <c r="AR41" s="216">
        <v>-79</v>
      </c>
      <c r="AS41" s="218">
        <v>-63</v>
      </c>
      <c r="AT41" s="218">
        <v>-70</v>
      </c>
      <c r="AU41" s="218">
        <v>-78</v>
      </c>
      <c r="AV41" s="219">
        <v>-290</v>
      </c>
      <c r="AW41" s="215"/>
      <c r="AX41" s="216">
        <v>-79</v>
      </c>
      <c r="AY41" s="218">
        <v>-78</v>
      </c>
      <c r="AZ41" s="218">
        <v>-69</v>
      </c>
      <c r="BA41" s="218">
        <v>-83</v>
      </c>
      <c r="BB41" s="219">
        <v>-309</v>
      </c>
      <c r="BD41" s="216">
        <v>-79</v>
      </c>
      <c r="BE41" s="218">
        <v>-78</v>
      </c>
      <c r="BF41" s="218">
        <v>-65</v>
      </c>
      <c r="BG41" s="218">
        <v>-82</v>
      </c>
      <c r="BH41" s="219">
        <v>-304</v>
      </c>
      <c r="BI41" s="419"/>
      <c r="BJ41" s="216">
        <v>-81</v>
      </c>
      <c r="BK41" s="218">
        <v>-82</v>
      </c>
      <c r="BL41" s="218">
        <v>-75</v>
      </c>
      <c r="BM41" s="218">
        <v>-73</v>
      </c>
      <c r="BN41" s="219">
        <v>-311</v>
      </c>
      <c r="BP41" s="216">
        <v>-81</v>
      </c>
      <c r="BQ41" s="218">
        <v>-82</v>
      </c>
      <c r="BR41" s="218">
        <v>-75</v>
      </c>
      <c r="BS41" s="218">
        <v>-73</v>
      </c>
      <c r="BT41" s="219">
        <v>-311</v>
      </c>
      <c r="BU41" s="347"/>
      <c r="BV41" s="216">
        <v>-72</v>
      </c>
      <c r="BW41" s="218">
        <f>SUM(BW37:BW39)</f>
        <v>-74</v>
      </c>
      <c r="BX41" s="218">
        <v>-64</v>
      </c>
      <c r="BY41" s="218">
        <v>-65</v>
      </c>
      <c r="BZ41" s="219">
        <v>-275</v>
      </c>
      <c r="CB41" s="216">
        <v>-62</v>
      </c>
      <c r="CC41" s="218">
        <v>-56</v>
      </c>
      <c r="CD41" s="218">
        <v>-53</v>
      </c>
      <c r="CE41" s="218">
        <v>-51</v>
      </c>
      <c r="CF41" s="219">
        <f>SUM(CB41:CE41)</f>
        <v>-222</v>
      </c>
      <c r="CH41" s="216">
        <v>-57</v>
      </c>
      <c r="CI41" s="218">
        <v>-58</v>
      </c>
      <c r="CJ41" s="218">
        <v>-55</v>
      </c>
      <c r="CK41" s="218">
        <f t="shared" si="0"/>
        <v>-56</v>
      </c>
      <c r="CL41" s="219">
        <v>-226</v>
      </c>
      <c r="CN41" s="216">
        <v>-57</v>
      </c>
      <c r="CO41" s="218">
        <v>-58</v>
      </c>
      <c r="CP41" s="218">
        <v>-55</v>
      </c>
      <c r="CQ41" s="218">
        <f t="shared" ref="CQ41" si="15">CR41-SUM(CN41:CP41)</f>
        <v>-56</v>
      </c>
      <c r="CR41" s="219">
        <v>-226</v>
      </c>
      <c r="CT41" s="216">
        <v>-54</v>
      </c>
      <c r="CU41" s="218">
        <v>-53</v>
      </c>
      <c r="CV41" s="218">
        <v>-56</v>
      </c>
      <c r="CW41" s="218">
        <v>-53</v>
      </c>
      <c r="CX41" s="219">
        <v>-216</v>
      </c>
    </row>
    <row r="42" spans="1:103" x14ac:dyDescent="0.25">
      <c r="A42" s="52"/>
      <c r="B42" s="213"/>
      <c r="C42" s="187"/>
      <c r="D42" s="187"/>
      <c r="E42" s="187"/>
      <c r="F42" s="95"/>
      <c r="G42" s="187"/>
      <c r="H42" s="213"/>
      <c r="I42" s="187"/>
      <c r="J42" s="187"/>
      <c r="K42" s="187"/>
      <c r="L42" s="95"/>
      <c r="M42" s="187"/>
      <c r="N42" s="213"/>
      <c r="O42" s="187"/>
      <c r="P42" s="187"/>
      <c r="Q42" s="187"/>
      <c r="R42" s="95"/>
      <c r="S42" s="187"/>
      <c r="T42" s="213"/>
      <c r="U42" s="187"/>
      <c r="V42" s="187"/>
      <c r="W42" s="187"/>
      <c r="X42" s="95"/>
      <c r="Y42" s="187"/>
      <c r="Z42" s="213"/>
      <c r="AA42" s="187"/>
      <c r="AB42" s="187"/>
      <c r="AC42" s="187"/>
      <c r="AD42" s="95"/>
      <c r="AE42" s="187"/>
      <c r="AF42" s="213"/>
      <c r="AG42" s="187"/>
      <c r="AH42" s="187"/>
      <c r="AI42" s="187"/>
      <c r="AJ42" s="95"/>
      <c r="AK42" s="187"/>
      <c r="AL42" s="213"/>
      <c r="AM42" s="187"/>
      <c r="AN42" s="187"/>
      <c r="AO42" s="187"/>
      <c r="AP42" s="95"/>
      <c r="AQ42" s="187"/>
      <c r="AR42" s="213"/>
      <c r="AS42" s="187"/>
      <c r="AT42" s="187"/>
      <c r="AU42" s="187"/>
      <c r="AV42" s="95"/>
      <c r="AW42" s="187"/>
      <c r="AX42" s="213"/>
      <c r="AY42" s="187"/>
      <c r="AZ42" s="187"/>
      <c r="BA42" s="187"/>
      <c r="BB42" s="95"/>
      <c r="BD42" s="213"/>
      <c r="BE42" s="187"/>
      <c r="BF42" s="187"/>
      <c r="BG42" s="187"/>
      <c r="BH42" s="95"/>
      <c r="BI42" s="419"/>
      <c r="BJ42" s="213"/>
      <c r="BK42" s="187"/>
      <c r="BL42" s="187"/>
      <c r="BM42" s="187"/>
      <c r="BN42" s="95"/>
      <c r="BP42" s="213"/>
      <c r="BQ42" s="187"/>
      <c r="BR42" s="187"/>
      <c r="BS42" s="187"/>
      <c r="BT42" s="95"/>
      <c r="BU42" s="347"/>
      <c r="BV42" s="213"/>
      <c r="BW42" s="187"/>
      <c r="BX42" s="187"/>
      <c r="BY42" s="187"/>
      <c r="BZ42" s="95"/>
      <c r="CB42" s="213"/>
      <c r="CC42" s="187"/>
      <c r="CD42" s="187"/>
      <c r="CE42" s="187"/>
      <c r="CF42" s="95"/>
      <c r="CH42" s="213"/>
      <c r="CI42" s="187"/>
      <c r="CJ42" s="187"/>
      <c r="CK42" s="187"/>
      <c r="CL42" s="95"/>
      <c r="CN42" s="213"/>
      <c r="CO42" s="187"/>
      <c r="CP42" s="187"/>
      <c r="CQ42" s="187"/>
      <c r="CR42" s="95"/>
      <c r="CT42" s="213"/>
      <c r="CU42" s="187"/>
      <c r="CV42" s="187"/>
      <c r="CW42" s="187"/>
      <c r="CX42" s="95"/>
    </row>
    <row r="43" spans="1:103" x14ac:dyDescent="0.25">
      <c r="A43" s="51" t="s">
        <v>55</v>
      </c>
      <c r="B43" s="216">
        <v>-2</v>
      </c>
      <c r="C43" s="218">
        <v>4</v>
      </c>
      <c r="D43" s="218">
        <v>-1</v>
      </c>
      <c r="E43" s="218">
        <v>-30</v>
      </c>
      <c r="F43" s="219">
        <v>-29</v>
      </c>
      <c r="G43" s="215"/>
      <c r="H43" s="216">
        <v>-7</v>
      </c>
      <c r="I43" s="218">
        <v>-8</v>
      </c>
      <c r="J43" s="218">
        <v>-4</v>
      </c>
      <c r="K43" s="218">
        <v>-3</v>
      </c>
      <c r="L43" s="219">
        <v>-22</v>
      </c>
      <c r="M43" s="215"/>
      <c r="N43" s="216">
        <v>7</v>
      </c>
      <c r="O43" s="218">
        <v>15</v>
      </c>
      <c r="P43" s="218">
        <v>1</v>
      </c>
      <c r="Q43" s="218">
        <v>0</v>
      </c>
      <c r="R43" s="219">
        <v>23</v>
      </c>
      <c r="S43" s="215"/>
      <c r="T43" s="216">
        <v>-40</v>
      </c>
      <c r="U43" s="218">
        <v>19</v>
      </c>
      <c r="V43" s="218">
        <v>-4</v>
      </c>
      <c r="W43" s="218">
        <v>6</v>
      </c>
      <c r="X43" s="219">
        <v>-19</v>
      </c>
      <c r="Y43" s="215"/>
      <c r="Z43" s="216">
        <v>-1</v>
      </c>
      <c r="AA43" s="218">
        <v>4</v>
      </c>
      <c r="AB43" s="218">
        <v>11</v>
      </c>
      <c r="AC43" s="218">
        <v>11</v>
      </c>
      <c r="AD43" s="219">
        <v>25</v>
      </c>
      <c r="AE43" s="215"/>
      <c r="AF43" s="216">
        <v>33</v>
      </c>
      <c r="AG43" s="218">
        <v>3</v>
      </c>
      <c r="AH43" s="218">
        <v>-12</v>
      </c>
      <c r="AI43" s="218">
        <v>-18</v>
      </c>
      <c r="AJ43" s="219">
        <v>6</v>
      </c>
      <c r="AK43" s="215"/>
      <c r="AL43" s="216">
        <v>-5</v>
      </c>
      <c r="AM43" s="218">
        <v>3</v>
      </c>
      <c r="AN43" s="218">
        <v>1</v>
      </c>
      <c r="AO43" s="218">
        <v>-12</v>
      </c>
      <c r="AP43" s="219">
        <v>-13</v>
      </c>
      <c r="AQ43" s="215"/>
      <c r="AR43" s="216">
        <v>-1</v>
      </c>
      <c r="AS43" s="218">
        <v>9</v>
      </c>
      <c r="AT43" s="218">
        <v>0</v>
      </c>
      <c r="AU43" s="218">
        <v>3</v>
      </c>
      <c r="AV43" s="219">
        <v>11</v>
      </c>
      <c r="AW43" s="215"/>
      <c r="AX43" s="216">
        <v>-8</v>
      </c>
      <c r="AY43" s="218">
        <v>1</v>
      </c>
      <c r="AZ43" s="218">
        <v>-8</v>
      </c>
      <c r="BA43" s="218">
        <v>-11</v>
      </c>
      <c r="BB43" s="219">
        <v>-26</v>
      </c>
      <c r="BD43" s="216">
        <v>-9</v>
      </c>
      <c r="BE43" s="218">
        <v>2</v>
      </c>
      <c r="BF43" s="218">
        <v>-9</v>
      </c>
      <c r="BG43" s="218">
        <v>-10</v>
      </c>
      <c r="BH43" s="219">
        <v>-26</v>
      </c>
      <c r="BI43" s="419"/>
      <c r="BJ43" s="216">
        <v>-3</v>
      </c>
      <c r="BK43" s="218">
        <v>6</v>
      </c>
      <c r="BL43" s="218">
        <v>13</v>
      </c>
      <c r="BM43" s="218">
        <v>-6</v>
      </c>
      <c r="BN43" s="219">
        <v>10</v>
      </c>
      <c r="BP43" s="216">
        <v>-3</v>
      </c>
      <c r="BQ43" s="218">
        <v>6</v>
      </c>
      <c r="BR43" s="218">
        <v>13</v>
      </c>
      <c r="BS43" s="218">
        <v>-6</v>
      </c>
      <c r="BT43" s="219">
        <v>10</v>
      </c>
      <c r="BU43" s="347"/>
      <c r="BV43" s="216">
        <v>13</v>
      </c>
      <c r="BW43" s="218">
        <v>12</v>
      </c>
      <c r="BX43" s="218">
        <v>-2</v>
      </c>
      <c r="BY43" s="218">
        <v>-17</v>
      </c>
      <c r="BZ43" s="219">
        <v>6</v>
      </c>
      <c r="CB43" s="216">
        <v>-6</v>
      </c>
      <c r="CC43" s="218">
        <v>8</v>
      </c>
      <c r="CD43" s="218">
        <v>1</v>
      </c>
      <c r="CE43" s="218">
        <v>38</v>
      </c>
      <c r="CF43" s="219">
        <f>SUM(CB43:CE43)</f>
        <v>41</v>
      </c>
      <c r="CH43" s="216">
        <v>-2</v>
      </c>
      <c r="CI43" s="218">
        <v>9</v>
      </c>
      <c r="CJ43" s="218">
        <v>5</v>
      </c>
      <c r="CK43" s="218">
        <f t="shared" si="0"/>
        <v>26</v>
      </c>
      <c r="CL43" s="219">
        <v>38</v>
      </c>
      <c r="CN43" s="216">
        <v>-2</v>
      </c>
      <c r="CO43" s="218">
        <v>9</v>
      </c>
      <c r="CP43" s="218">
        <v>5</v>
      </c>
      <c r="CQ43" s="218">
        <f t="shared" ref="CQ43" si="16">CR43-SUM(CN43:CP43)</f>
        <v>26</v>
      </c>
      <c r="CR43" s="219">
        <v>38</v>
      </c>
      <c r="CT43" s="216">
        <v>-2</v>
      </c>
      <c r="CU43" s="218">
        <v>6</v>
      </c>
      <c r="CV43" s="218">
        <v>21</v>
      </c>
      <c r="CW43" s="218">
        <v>-8</v>
      </c>
      <c r="CX43" s="219">
        <v>17</v>
      </c>
    </row>
    <row r="44" spans="1:103" x14ac:dyDescent="0.25">
      <c r="A44" s="50"/>
      <c r="B44" s="213"/>
      <c r="C44" s="187"/>
      <c r="D44" s="187"/>
      <c r="E44" s="187"/>
      <c r="F44" s="95"/>
      <c r="G44" s="187"/>
      <c r="H44" s="213"/>
      <c r="I44" s="187"/>
      <c r="J44" s="187"/>
      <c r="K44" s="187"/>
      <c r="L44" s="95"/>
      <c r="M44" s="187"/>
      <c r="N44" s="213"/>
      <c r="O44" s="187"/>
      <c r="P44" s="187"/>
      <c r="Q44" s="187"/>
      <c r="R44" s="95"/>
      <c r="S44" s="187"/>
      <c r="T44" s="213"/>
      <c r="U44" s="187"/>
      <c r="V44" s="187"/>
      <c r="W44" s="187"/>
      <c r="X44" s="95"/>
      <c r="Y44" s="187"/>
      <c r="Z44" s="213"/>
      <c r="AA44" s="187"/>
      <c r="AB44" s="187"/>
      <c r="AC44" s="187"/>
      <c r="AD44" s="95"/>
      <c r="AE44" s="187"/>
      <c r="AF44" s="213"/>
      <c r="AG44" s="187"/>
      <c r="AH44" s="187"/>
      <c r="AI44" s="187"/>
      <c r="AJ44" s="95"/>
      <c r="AK44" s="187"/>
      <c r="AL44" s="213"/>
      <c r="AM44" s="187"/>
      <c r="AN44" s="187"/>
      <c r="AO44" s="187"/>
      <c r="AP44" s="95"/>
      <c r="AQ44" s="187"/>
      <c r="AR44" s="213"/>
      <c r="AS44" s="187"/>
      <c r="AT44" s="187"/>
      <c r="AU44" s="187"/>
      <c r="AV44" s="95"/>
      <c r="AW44" s="187"/>
      <c r="AX44" s="213"/>
      <c r="AY44" s="187"/>
      <c r="AZ44" s="187"/>
      <c r="BA44" s="187"/>
      <c r="BB44" s="95"/>
      <c r="BD44" s="213"/>
      <c r="BE44" s="187"/>
      <c r="BF44" s="187"/>
      <c r="BG44" s="187"/>
      <c r="BH44" s="95"/>
      <c r="BI44" s="419"/>
      <c r="BJ44" s="213"/>
      <c r="BK44" s="187"/>
      <c r="BL44" s="187"/>
      <c r="BM44" s="187"/>
      <c r="BN44" s="95"/>
      <c r="BP44" s="213"/>
      <c r="BQ44" s="187"/>
      <c r="BR44" s="187"/>
      <c r="BS44" s="187"/>
      <c r="BT44" s="95"/>
      <c r="BU44" s="347"/>
      <c r="BV44" s="213"/>
      <c r="BW44" s="187"/>
      <c r="BX44" s="187"/>
      <c r="BY44" s="187"/>
      <c r="BZ44" s="95"/>
      <c r="CB44" s="213"/>
      <c r="CC44" s="187"/>
      <c r="CD44" s="187"/>
      <c r="CE44" s="187"/>
      <c r="CF44" s="95"/>
      <c r="CH44" s="213"/>
      <c r="CI44" s="187"/>
      <c r="CJ44" s="187"/>
      <c r="CK44" s="187"/>
      <c r="CL44" s="95"/>
      <c r="CN44" s="213"/>
      <c r="CO44" s="187"/>
      <c r="CP44" s="187"/>
      <c r="CQ44" s="187"/>
      <c r="CR44" s="95"/>
      <c r="CT44" s="213"/>
      <c r="CU44" s="187"/>
      <c r="CV44" s="187"/>
      <c r="CW44" s="187"/>
      <c r="CX44" s="95"/>
    </row>
    <row r="45" spans="1:103" x14ac:dyDescent="0.25">
      <c r="A45" s="50" t="s">
        <v>56</v>
      </c>
      <c r="B45" s="213">
        <v>-73</v>
      </c>
      <c r="C45" s="187">
        <v>-187</v>
      </c>
      <c r="D45" s="187">
        <v>-183</v>
      </c>
      <c r="E45" s="187">
        <v>-127</v>
      </c>
      <c r="F45" s="95">
        <v>-570</v>
      </c>
      <c r="G45" s="187"/>
      <c r="H45" s="213">
        <v>-72</v>
      </c>
      <c r="I45" s="187">
        <v>-177</v>
      </c>
      <c r="J45" s="187">
        <v>-185</v>
      </c>
      <c r="K45" s="187">
        <v>-121</v>
      </c>
      <c r="L45" s="95">
        <v>-555</v>
      </c>
      <c r="M45" s="187"/>
      <c r="N45" s="213">
        <v>-95</v>
      </c>
      <c r="O45" s="187">
        <v>-189</v>
      </c>
      <c r="P45" s="187">
        <v>-239</v>
      </c>
      <c r="Q45" s="187">
        <v>-110</v>
      </c>
      <c r="R45" s="95">
        <v>-633</v>
      </c>
      <c r="S45" s="187"/>
      <c r="T45" s="213">
        <v>-95</v>
      </c>
      <c r="U45" s="187">
        <v>-206</v>
      </c>
      <c r="V45" s="187">
        <v>-193</v>
      </c>
      <c r="W45" s="187">
        <v>-99</v>
      </c>
      <c r="X45" s="95">
        <v>-593</v>
      </c>
      <c r="Y45" s="187"/>
      <c r="Z45" s="213">
        <v>-11</v>
      </c>
      <c r="AA45" s="187">
        <v>-192</v>
      </c>
      <c r="AB45" s="187">
        <v>-207</v>
      </c>
      <c r="AC45" s="187">
        <v>-77</v>
      </c>
      <c r="AD45" s="95">
        <v>-487</v>
      </c>
      <c r="AE45" s="187"/>
      <c r="AF45" s="213">
        <v>-24</v>
      </c>
      <c r="AG45" s="187">
        <v>-180</v>
      </c>
      <c r="AH45" s="187">
        <v>-172</v>
      </c>
      <c r="AI45" s="187">
        <v>-106</v>
      </c>
      <c r="AJ45" s="95">
        <v>-482</v>
      </c>
      <c r="AK45" s="187"/>
      <c r="AL45" s="213">
        <v>-29</v>
      </c>
      <c r="AM45" s="187">
        <v>-194</v>
      </c>
      <c r="AN45" s="187">
        <v>-172</v>
      </c>
      <c r="AO45" s="187">
        <v>-133</v>
      </c>
      <c r="AP45" s="95">
        <v>-528</v>
      </c>
      <c r="AQ45" s="187"/>
      <c r="AR45" s="213">
        <v>-5</v>
      </c>
      <c r="AS45" s="187">
        <v>-125</v>
      </c>
      <c r="AT45" s="187">
        <v>-102</v>
      </c>
      <c r="AU45" s="187">
        <v>-98</v>
      </c>
      <c r="AV45" s="95">
        <v>-330</v>
      </c>
      <c r="AW45" s="187"/>
      <c r="AX45" s="213">
        <v>52</v>
      </c>
      <c r="AY45" s="187">
        <v>-154</v>
      </c>
      <c r="AZ45" s="187">
        <v>-147</v>
      </c>
      <c r="BA45" s="187">
        <v>-118</v>
      </c>
      <c r="BB45" s="95">
        <v>-367</v>
      </c>
      <c r="BD45" s="213">
        <v>53</v>
      </c>
      <c r="BE45" s="187">
        <v>-151</v>
      </c>
      <c r="BF45" s="187">
        <v>-144</v>
      </c>
      <c r="BG45" s="187">
        <v>-118</v>
      </c>
      <c r="BH45" s="95">
        <v>-360</v>
      </c>
      <c r="BI45" s="419"/>
      <c r="BJ45" s="213">
        <v>-5</v>
      </c>
      <c r="BK45" s="187">
        <v>-54</v>
      </c>
      <c r="BL45" s="187">
        <v>-126</v>
      </c>
      <c r="BM45" s="187">
        <v>-3</v>
      </c>
      <c r="BN45" s="95">
        <v>-188</v>
      </c>
      <c r="BP45" s="213">
        <v>25</v>
      </c>
      <c r="BQ45" s="187">
        <v>-64</v>
      </c>
      <c r="BR45" s="187">
        <v>-136</v>
      </c>
      <c r="BS45" s="187">
        <v>-13</v>
      </c>
      <c r="BT45" s="95">
        <v>-188</v>
      </c>
      <c r="BU45" s="347"/>
      <c r="BV45" s="213">
        <v>118</v>
      </c>
      <c r="BW45" s="187">
        <v>-82</v>
      </c>
      <c r="BX45" s="187">
        <v>-118</v>
      </c>
      <c r="BY45" s="187">
        <v>-36</v>
      </c>
      <c r="BZ45" s="95">
        <v>-118</v>
      </c>
      <c r="CB45" s="213">
        <v>89</v>
      </c>
      <c r="CC45" s="187">
        <v>-88</v>
      </c>
      <c r="CD45" s="187">
        <v>-139</v>
      </c>
      <c r="CE45" s="187">
        <v>-111</v>
      </c>
      <c r="CF45" s="95">
        <f>SUM(CB45:CE45)</f>
        <v>-249</v>
      </c>
      <c r="CH45" s="213">
        <v>42</v>
      </c>
      <c r="CI45" s="187">
        <v>-142</v>
      </c>
      <c r="CJ45" s="187">
        <v>-157</v>
      </c>
      <c r="CK45" s="187">
        <f t="shared" si="0"/>
        <v>-46</v>
      </c>
      <c r="CL45" s="95">
        <v>-303</v>
      </c>
      <c r="CN45" s="213">
        <v>46</v>
      </c>
      <c r="CO45" s="187">
        <v>-130</v>
      </c>
      <c r="CP45" s="187">
        <v>-155</v>
      </c>
      <c r="CQ45" s="187">
        <f t="shared" ref="CQ45" si="17">CR45-SUM(CN45:CP45)</f>
        <v>-60</v>
      </c>
      <c r="CR45" s="95">
        <v>-299</v>
      </c>
      <c r="CT45" s="213">
        <v>54</v>
      </c>
      <c r="CU45" s="187">
        <v>-111</v>
      </c>
      <c r="CV45" s="187">
        <v>-209</v>
      </c>
      <c r="CW45" s="187">
        <v>-161</v>
      </c>
      <c r="CX45" s="95">
        <v>-427</v>
      </c>
    </row>
    <row r="46" spans="1:103" x14ac:dyDescent="0.25">
      <c r="A46" s="50"/>
      <c r="B46" s="213"/>
      <c r="C46" s="187"/>
      <c r="D46" s="187"/>
      <c r="E46" s="187"/>
      <c r="F46" s="95"/>
      <c r="G46" s="187"/>
      <c r="H46" s="213"/>
      <c r="I46" s="187"/>
      <c r="J46" s="187"/>
      <c r="K46" s="187"/>
      <c r="L46" s="95"/>
      <c r="M46" s="187"/>
      <c r="N46" s="213"/>
      <c r="O46" s="187"/>
      <c r="P46" s="187"/>
      <c r="Q46" s="187"/>
      <c r="R46" s="95"/>
      <c r="S46" s="187"/>
      <c r="T46" s="213"/>
      <c r="U46" s="187"/>
      <c r="V46" s="187"/>
      <c r="W46" s="187"/>
      <c r="X46" s="95"/>
      <c r="Y46" s="187"/>
      <c r="Z46" s="213"/>
      <c r="AA46" s="187"/>
      <c r="AB46" s="187"/>
      <c r="AC46" s="187"/>
      <c r="AD46" s="95"/>
      <c r="AE46" s="187"/>
      <c r="AF46" s="213"/>
      <c r="AG46" s="187"/>
      <c r="AH46" s="187"/>
      <c r="AI46" s="187"/>
      <c r="AJ46" s="95"/>
      <c r="AK46" s="187"/>
      <c r="AL46" s="213"/>
      <c r="AM46" s="187"/>
      <c r="AN46" s="187"/>
      <c r="AO46" s="187"/>
      <c r="AP46" s="95"/>
      <c r="AQ46" s="187"/>
      <c r="AR46" s="213"/>
      <c r="AS46" s="187"/>
      <c r="AT46" s="187"/>
      <c r="AU46" s="187"/>
      <c r="AV46" s="95"/>
      <c r="AW46" s="187"/>
      <c r="AX46" s="213"/>
      <c r="AY46" s="187"/>
      <c r="AZ46" s="187"/>
      <c r="BA46" s="187"/>
      <c r="BB46" s="95"/>
      <c r="BD46" s="213"/>
      <c r="BE46" s="187"/>
      <c r="BF46" s="187"/>
      <c r="BG46" s="187"/>
      <c r="BH46" s="95"/>
      <c r="BI46" s="419"/>
      <c r="BJ46" s="213"/>
      <c r="BK46" s="187"/>
      <c r="BL46" s="187"/>
      <c r="BM46" s="187"/>
      <c r="BN46" s="95"/>
      <c r="BP46" s="213"/>
      <c r="BQ46" s="187"/>
      <c r="BR46" s="187"/>
      <c r="BS46" s="187"/>
      <c r="BT46" s="95"/>
      <c r="BU46" s="347"/>
      <c r="BV46" s="213"/>
      <c r="BW46" s="187"/>
      <c r="BX46" s="187"/>
      <c r="BY46" s="187"/>
      <c r="BZ46" s="95"/>
      <c r="CB46" s="213"/>
      <c r="CC46" s="187"/>
      <c r="CD46" s="187"/>
      <c r="CE46" s="187"/>
      <c r="CF46" s="95"/>
      <c r="CH46" s="213"/>
      <c r="CI46" s="187"/>
      <c r="CJ46" s="187"/>
      <c r="CK46" s="187"/>
      <c r="CL46" s="95"/>
      <c r="CN46" s="213"/>
      <c r="CO46" s="187"/>
      <c r="CP46" s="187"/>
      <c r="CQ46" s="187"/>
      <c r="CR46" s="95"/>
      <c r="CT46" s="213"/>
      <c r="CU46" s="187"/>
      <c r="CV46" s="187"/>
      <c r="CW46" s="187"/>
      <c r="CX46" s="95"/>
    </row>
    <row r="47" spans="1:103" x14ac:dyDescent="0.25">
      <c r="A47" s="50" t="s">
        <v>195</v>
      </c>
      <c r="B47" s="213">
        <v>12</v>
      </c>
      <c r="C47" s="187">
        <v>12</v>
      </c>
      <c r="D47" s="187">
        <v>17</v>
      </c>
      <c r="E47" s="187">
        <v>21</v>
      </c>
      <c r="F47" s="95">
        <v>62</v>
      </c>
      <c r="G47" s="187"/>
      <c r="H47" s="213">
        <v>10</v>
      </c>
      <c r="I47" s="187">
        <v>29</v>
      </c>
      <c r="J47" s="187">
        <v>20</v>
      </c>
      <c r="K47" s="187">
        <v>59</v>
      </c>
      <c r="L47" s="95">
        <v>118</v>
      </c>
      <c r="M47" s="187"/>
      <c r="N47" s="213">
        <v>52</v>
      </c>
      <c r="O47" s="187">
        <v>51</v>
      </c>
      <c r="P47" s="187">
        <v>80</v>
      </c>
      <c r="Q47" s="187">
        <v>74</v>
      </c>
      <c r="R47" s="95">
        <v>257</v>
      </c>
      <c r="S47" s="187"/>
      <c r="T47" s="213">
        <v>91</v>
      </c>
      <c r="U47" s="187">
        <v>86</v>
      </c>
      <c r="V47" s="187">
        <v>106</v>
      </c>
      <c r="W47" s="187">
        <v>74</v>
      </c>
      <c r="X47" s="95">
        <v>357</v>
      </c>
      <c r="Y47" s="187"/>
      <c r="Z47" s="213">
        <v>106</v>
      </c>
      <c r="AA47" s="187">
        <v>100</v>
      </c>
      <c r="AB47" s="187">
        <v>97</v>
      </c>
      <c r="AC47" s="187">
        <v>90</v>
      </c>
      <c r="AD47" s="95">
        <v>393</v>
      </c>
      <c r="AE47" s="187"/>
      <c r="AF47" s="213">
        <v>121</v>
      </c>
      <c r="AG47" s="187">
        <v>116</v>
      </c>
      <c r="AH47" s="187">
        <v>42</v>
      </c>
      <c r="AI47" s="187">
        <v>-1</v>
      </c>
      <c r="AJ47" s="95">
        <v>278</v>
      </c>
      <c r="AK47" s="187"/>
      <c r="AL47" s="213">
        <v>24</v>
      </c>
      <c r="AM47" s="187">
        <v>67</v>
      </c>
      <c r="AN47" s="187">
        <v>52</v>
      </c>
      <c r="AO47" s="187">
        <v>55</v>
      </c>
      <c r="AP47" s="95">
        <v>198</v>
      </c>
      <c r="AQ47" s="187"/>
      <c r="AR47" s="213">
        <v>62</v>
      </c>
      <c r="AS47" s="187">
        <v>69</v>
      </c>
      <c r="AT47" s="187">
        <v>79</v>
      </c>
      <c r="AU47" s="187">
        <v>7</v>
      </c>
      <c r="AV47" s="95">
        <v>217</v>
      </c>
      <c r="AW47" s="187"/>
      <c r="AX47" s="437">
        <v>64</v>
      </c>
      <c r="AY47" s="438">
        <v>70</v>
      </c>
      <c r="AZ47" s="438">
        <v>69</v>
      </c>
      <c r="BA47" s="187">
        <v>-1402</v>
      </c>
      <c r="BB47" s="95">
        <v>-1199</v>
      </c>
      <c r="BD47" s="437">
        <v>65</v>
      </c>
      <c r="BE47" s="438">
        <v>73</v>
      </c>
      <c r="BF47" s="438">
        <v>74</v>
      </c>
      <c r="BG47" s="187">
        <v>-1399</v>
      </c>
      <c r="BH47" s="95">
        <v>-1187</v>
      </c>
      <c r="BI47" s="419"/>
      <c r="BJ47" s="437">
        <v>302</v>
      </c>
      <c r="BK47" s="438">
        <v>5</v>
      </c>
      <c r="BL47" s="438">
        <v>100</v>
      </c>
      <c r="BM47" s="187">
        <v>13</v>
      </c>
      <c r="BN47" s="95">
        <v>420</v>
      </c>
      <c r="BP47" s="437">
        <v>302</v>
      </c>
      <c r="BQ47" s="438">
        <v>5</v>
      </c>
      <c r="BR47" s="438">
        <v>100</v>
      </c>
      <c r="BS47" s="187">
        <v>13</v>
      </c>
      <c r="BT47" s="95">
        <v>420</v>
      </c>
      <c r="BU47" s="347"/>
      <c r="BV47" s="437">
        <v>9</v>
      </c>
      <c r="BW47" s="438">
        <v>20</v>
      </c>
      <c r="BX47" s="438">
        <v>130</v>
      </c>
      <c r="BY47" s="438">
        <v>40</v>
      </c>
      <c r="BZ47" s="95">
        <v>199</v>
      </c>
      <c r="CB47" s="437">
        <v>9</v>
      </c>
      <c r="CC47" s="438">
        <v>23</v>
      </c>
      <c r="CD47" s="438">
        <v>59</v>
      </c>
      <c r="CE47" s="438">
        <v>176</v>
      </c>
      <c r="CF47" s="95">
        <f>SUM(CB47:CE47)</f>
        <v>267</v>
      </c>
      <c r="CH47" s="437">
        <v>75</v>
      </c>
      <c r="CI47" s="438">
        <v>10</v>
      </c>
      <c r="CJ47" s="438">
        <v>66</v>
      </c>
      <c r="CK47" s="438">
        <f t="shared" si="0"/>
        <v>12</v>
      </c>
      <c r="CL47" s="95">
        <v>163</v>
      </c>
      <c r="CN47" s="437">
        <v>75</v>
      </c>
      <c r="CO47" s="438">
        <v>10</v>
      </c>
      <c r="CP47" s="438">
        <v>66</v>
      </c>
      <c r="CQ47" s="438">
        <f t="shared" ref="CQ47:CQ48" si="18">CR47-SUM(CN47:CP47)</f>
        <v>18</v>
      </c>
      <c r="CR47" s="95">
        <v>169</v>
      </c>
      <c r="CT47" s="437">
        <v>83</v>
      </c>
      <c r="CU47" s="438">
        <v>6</v>
      </c>
      <c r="CV47" s="438">
        <v>164</v>
      </c>
      <c r="CW47" s="438">
        <v>50</v>
      </c>
      <c r="CX47" s="95">
        <v>303</v>
      </c>
    </row>
    <row r="48" spans="1:103" s="443" customFormat="1" x14ac:dyDescent="0.25">
      <c r="A48" s="439" t="s">
        <v>176</v>
      </c>
      <c r="B48" s="440">
        <v>12</v>
      </c>
      <c r="C48" s="441">
        <v>12</v>
      </c>
      <c r="D48" s="441">
        <v>17</v>
      </c>
      <c r="E48" s="441">
        <v>21</v>
      </c>
      <c r="F48" s="442">
        <v>62</v>
      </c>
      <c r="G48" s="441"/>
      <c r="H48" s="440">
        <v>10</v>
      </c>
      <c r="I48" s="441">
        <v>29</v>
      </c>
      <c r="J48" s="441">
        <v>20</v>
      </c>
      <c r="K48" s="441">
        <v>59</v>
      </c>
      <c r="L48" s="442">
        <v>118</v>
      </c>
      <c r="M48" s="441"/>
      <c r="N48" s="440">
        <v>52</v>
      </c>
      <c r="O48" s="441">
        <v>51</v>
      </c>
      <c r="P48" s="441">
        <v>80</v>
      </c>
      <c r="Q48" s="441">
        <v>74</v>
      </c>
      <c r="R48" s="442">
        <v>257</v>
      </c>
      <c r="S48" s="441"/>
      <c r="T48" s="440">
        <v>91</v>
      </c>
      <c r="U48" s="441">
        <v>86</v>
      </c>
      <c r="V48" s="441">
        <v>106</v>
      </c>
      <c r="W48" s="441">
        <v>74</v>
      </c>
      <c r="X48" s="442">
        <v>357</v>
      </c>
      <c r="Y48" s="441"/>
      <c r="Z48" s="440">
        <v>106</v>
      </c>
      <c r="AA48" s="441">
        <v>100</v>
      </c>
      <c r="AB48" s="441">
        <v>97</v>
      </c>
      <c r="AC48" s="441">
        <v>90</v>
      </c>
      <c r="AD48" s="442">
        <v>393</v>
      </c>
      <c r="AE48" s="441"/>
      <c r="AF48" s="440">
        <v>121</v>
      </c>
      <c r="AG48" s="441">
        <v>116</v>
      </c>
      <c r="AH48" s="441">
        <v>42</v>
      </c>
      <c r="AI48" s="441">
        <v>-1</v>
      </c>
      <c r="AJ48" s="442">
        <v>278</v>
      </c>
      <c r="AK48" s="441"/>
      <c r="AL48" s="440">
        <v>24</v>
      </c>
      <c r="AM48" s="441">
        <v>67</v>
      </c>
      <c r="AN48" s="441">
        <v>52</v>
      </c>
      <c r="AO48" s="441">
        <v>55</v>
      </c>
      <c r="AP48" s="442">
        <v>198</v>
      </c>
      <c r="AQ48" s="441"/>
      <c r="AR48" s="440">
        <v>62</v>
      </c>
      <c r="AS48" s="441">
        <v>69</v>
      </c>
      <c r="AT48" s="441">
        <v>79</v>
      </c>
      <c r="AU48" s="441">
        <v>7</v>
      </c>
      <c r="AV48" s="442">
        <v>217</v>
      </c>
      <c r="AW48" s="441"/>
      <c r="AX48" s="440">
        <v>64</v>
      </c>
      <c r="AY48" s="441">
        <v>70</v>
      </c>
      <c r="AZ48" s="441">
        <v>69</v>
      </c>
      <c r="BA48" s="441">
        <v>2</v>
      </c>
      <c r="BB48" s="442">
        <v>205</v>
      </c>
      <c r="BD48" s="440">
        <v>65</v>
      </c>
      <c r="BE48" s="441">
        <v>73</v>
      </c>
      <c r="BF48" s="441">
        <v>74</v>
      </c>
      <c r="BG48" s="441">
        <v>5</v>
      </c>
      <c r="BH48" s="442">
        <v>217</v>
      </c>
      <c r="BI48" s="444"/>
      <c r="BJ48" s="440">
        <v>49</v>
      </c>
      <c r="BK48" s="441">
        <v>5</v>
      </c>
      <c r="BL48" s="441">
        <v>100</v>
      </c>
      <c r="BM48" s="441">
        <v>13</v>
      </c>
      <c r="BN48" s="442">
        <v>167</v>
      </c>
      <c r="BO48" s="445"/>
      <c r="BP48" s="440">
        <v>49</v>
      </c>
      <c r="BQ48" s="441">
        <v>5</v>
      </c>
      <c r="BR48" s="441">
        <v>100</v>
      </c>
      <c r="BS48" s="441">
        <v>13</v>
      </c>
      <c r="BT48" s="442">
        <v>167</v>
      </c>
      <c r="BU48" s="347"/>
      <c r="BV48" s="440">
        <v>9</v>
      </c>
      <c r="BW48" s="441">
        <v>20</v>
      </c>
      <c r="BX48" s="441">
        <v>130</v>
      </c>
      <c r="BY48" s="441">
        <v>40</v>
      </c>
      <c r="BZ48" s="442">
        <v>199</v>
      </c>
      <c r="CB48" s="440">
        <v>9</v>
      </c>
      <c r="CC48" s="441">
        <v>23</v>
      </c>
      <c r="CD48" s="441">
        <v>59</v>
      </c>
      <c r="CE48" s="441">
        <v>176</v>
      </c>
      <c r="CF48" s="95">
        <f>SUM(CB48:CE48)</f>
        <v>267</v>
      </c>
      <c r="CH48" s="440">
        <v>75</v>
      </c>
      <c r="CI48" s="441">
        <v>10</v>
      </c>
      <c r="CJ48" s="441">
        <v>66</v>
      </c>
      <c r="CK48" s="441">
        <f t="shared" si="0"/>
        <v>12</v>
      </c>
      <c r="CL48" s="95">
        <v>163</v>
      </c>
      <c r="CN48" s="440">
        <v>75</v>
      </c>
      <c r="CO48" s="441">
        <v>10</v>
      </c>
      <c r="CP48" s="441">
        <v>66</v>
      </c>
      <c r="CQ48" s="441">
        <f t="shared" si="18"/>
        <v>18</v>
      </c>
      <c r="CR48" s="95">
        <v>169</v>
      </c>
      <c r="CT48" s="440">
        <v>83</v>
      </c>
      <c r="CU48" s="441">
        <v>6</v>
      </c>
      <c r="CV48" s="441">
        <v>164</v>
      </c>
      <c r="CW48" s="441">
        <v>50</v>
      </c>
      <c r="CX48" s="95">
        <v>303</v>
      </c>
      <c r="CY48"/>
    </row>
    <row r="49" spans="1:103" s="443" customFormat="1" x14ac:dyDescent="0.25">
      <c r="A49" s="439" t="s">
        <v>177</v>
      </c>
      <c r="B49" s="440" t="s">
        <v>144</v>
      </c>
      <c r="C49" s="441" t="s">
        <v>144</v>
      </c>
      <c r="D49" s="441" t="s">
        <v>144</v>
      </c>
      <c r="E49" s="441" t="s">
        <v>144</v>
      </c>
      <c r="F49" s="442" t="s">
        <v>144</v>
      </c>
      <c r="G49" s="441"/>
      <c r="H49" s="440" t="s">
        <v>144</v>
      </c>
      <c r="I49" s="441" t="s">
        <v>144</v>
      </c>
      <c r="J49" s="441" t="s">
        <v>144</v>
      </c>
      <c r="K49" s="441" t="s">
        <v>144</v>
      </c>
      <c r="L49" s="442" t="s">
        <v>144</v>
      </c>
      <c r="M49" s="441"/>
      <c r="N49" s="440" t="s">
        <v>144</v>
      </c>
      <c r="O49" s="441" t="s">
        <v>144</v>
      </c>
      <c r="P49" s="441" t="s">
        <v>144</v>
      </c>
      <c r="Q49" s="441" t="s">
        <v>144</v>
      </c>
      <c r="R49" s="442" t="s">
        <v>144</v>
      </c>
      <c r="S49" s="441"/>
      <c r="T49" s="440" t="s">
        <v>144</v>
      </c>
      <c r="U49" s="441" t="s">
        <v>144</v>
      </c>
      <c r="V49" s="441" t="s">
        <v>144</v>
      </c>
      <c r="W49" s="441" t="s">
        <v>144</v>
      </c>
      <c r="X49" s="442" t="s">
        <v>144</v>
      </c>
      <c r="Y49" s="441"/>
      <c r="Z49" s="440" t="s">
        <v>144</v>
      </c>
      <c r="AA49" s="441" t="s">
        <v>144</v>
      </c>
      <c r="AB49" s="441" t="s">
        <v>144</v>
      </c>
      <c r="AC49" s="441" t="s">
        <v>144</v>
      </c>
      <c r="AD49" s="442" t="s">
        <v>144</v>
      </c>
      <c r="AE49" s="441"/>
      <c r="AF49" s="440" t="s">
        <v>144</v>
      </c>
      <c r="AG49" s="441" t="s">
        <v>144</v>
      </c>
      <c r="AH49" s="441" t="s">
        <v>144</v>
      </c>
      <c r="AI49" s="441" t="s">
        <v>144</v>
      </c>
      <c r="AJ49" s="442" t="s">
        <v>144</v>
      </c>
      <c r="AK49" s="441"/>
      <c r="AL49" s="440" t="s">
        <v>144</v>
      </c>
      <c r="AM49" s="441" t="s">
        <v>144</v>
      </c>
      <c r="AN49" s="441" t="s">
        <v>144</v>
      </c>
      <c r="AO49" s="441" t="s">
        <v>144</v>
      </c>
      <c r="AP49" s="442" t="s">
        <v>144</v>
      </c>
      <c r="AQ49" s="441"/>
      <c r="AR49" s="440" t="s">
        <v>144</v>
      </c>
      <c r="AS49" s="441" t="s">
        <v>144</v>
      </c>
      <c r="AT49" s="441" t="s">
        <v>144</v>
      </c>
      <c r="AU49" s="441" t="s">
        <v>144</v>
      </c>
      <c r="AV49" s="442" t="s">
        <v>144</v>
      </c>
      <c r="AW49" s="441"/>
      <c r="AX49" s="440" t="s">
        <v>144</v>
      </c>
      <c r="AY49" s="441" t="s">
        <v>144</v>
      </c>
      <c r="AZ49" s="441" t="s">
        <v>144</v>
      </c>
      <c r="BA49" s="441">
        <v>-1404</v>
      </c>
      <c r="BB49" s="442">
        <v>-1404</v>
      </c>
      <c r="BD49" s="440" t="s">
        <v>144</v>
      </c>
      <c r="BE49" s="441" t="s">
        <v>144</v>
      </c>
      <c r="BF49" s="441" t="s">
        <v>144</v>
      </c>
      <c r="BG49" s="441">
        <v>-1404</v>
      </c>
      <c r="BH49" s="442">
        <v>-1404</v>
      </c>
      <c r="BI49" s="444"/>
      <c r="BJ49" s="440" t="s">
        <v>144</v>
      </c>
      <c r="BK49" s="441" t="s">
        <v>144</v>
      </c>
      <c r="BL49" s="441" t="s">
        <v>144</v>
      </c>
      <c r="BM49" s="441" t="s">
        <v>144</v>
      </c>
      <c r="BN49" s="442" t="s">
        <v>144</v>
      </c>
      <c r="BO49" s="445"/>
      <c r="BP49" s="440" t="s">
        <v>144</v>
      </c>
      <c r="BQ49" s="441" t="s">
        <v>144</v>
      </c>
      <c r="BR49" s="441" t="s">
        <v>144</v>
      </c>
      <c r="BS49" s="441" t="s">
        <v>144</v>
      </c>
      <c r="BT49" s="442" t="s">
        <v>144</v>
      </c>
      <c r="BU49" s="347"/>
      <c r="BV49" s="440" t="s">
        <v>144</v>
      </c>
      <c r="BW49" s="441" t="s">
        <v>144</v>
      </c>
      <c r="BX49" s="441" t="s">
        <v>144</v>
      </c>
      <c r="BY49" s="441">
        <v>0</v>
      </c>
      <c r="BZ49" s="442"/>
      <c r="CB49" s="440" t="s">
        <v>144</v>
      </c>
      <c r="CC49" s="441" t="s">
        <v>144</v>
      </c>
      <c r="CD49" s="474" t="s">
        <v>144</v>
      </c>
      <c r="CE49" s="474" t="s">
        <v>144</v>
      </c>
      <c r="CF49" s="495" t="s">
        <v>144</v>
      </c>
      <c r="CH49" s="440" t="s">
        <v>144</v>
      </c>
      <c r="CI49" s="441" t="s">
        <v>144</v>
      </c>
      <c r="CJ49" s="441" t="s">
        <v>144</v>
      </c>
      <c r="CK49" s="474" t="s">
        <v>144</v>
      </c>
      <c r="CL49" s="495" t="s">
        <v>144</v>
      </c>
      <c r="CN49" s="440" t="s">
        <v>144</v>
      </c>
      <c r="CO49" s="441" t="s">
        <v>144</v>
      </c>
      <c r="CP49" s="441" t="s">
        <v>144</v>
      </c>
      <c r="CQ49" s="474" t="s">
        <v>144</v>
      </c>
      <c r="CR49" s="495" t="s">
        <v>144</v>
      </c>
      <c r="CT49" s="440"/>
      <c r="CU49" s="441"/>
      <c r="CV49" s="441"/>
      <c r="CW49" s="474"/>
      <c r="CX49" s="495"/>
      <c r="CY49"/>
    </row>
    <row r="50" spans="1:103" x14ac:dyDescent="0.25">
      <c r="B50" s="213"/>
      <c r="C50" s="187"/>
      <c r="D50" s="187"/>
      <c r="E50" s="187"/>
      <c r="F50" s="95"/>
      <c r="G50" s="187"/>
      <c r="H50" s="213"/>
      <c r="I50" s="187"/>
      <c r="J50" s="187"/>
      <c r="K50" s="187"/>
      <c r="L50" s="95"/>
      <c r="M50" s="187"/>
      <c r="N50" s="213"/>
      <c r="O50" s="187"/>
      <c r="P50" s="187"/>
      <c r="Q50" s="187"/>
      <c r="R50" s="95"/>
      <c r="S50" s="187"/>
      <c r="T50" s="213"/>
      <c r="U50" s="187"/>
      <c r="V50" s="187"/>
      <c r="W50" s="187"/>
      <c r="X50" s="95"/>
      <c r="Y50" s="187"/>
      <c r="Z50" s="213"/>
      <c r="AA50" s="187"/>
      <c r="AB50" s="187"/>
      <c r="AC50" s="187"/>
      <c r="AD50" s="95"/>
      <c r="AE50" s="187"/>
      <c r="AF50" s="213"/>
      <c r="AG50" s="187"/>
      <c r="AH50" s="187"/>
      <c r="AI50" s="187"/>
      <c r="AJ50" s="95"/>
      <c r="AK50" s="187"/>
      <c r="AL50" s="213"/>
      <c r="AM50" s="187"/>
      <c r="AN50" s="187"/>
      <c r="AO50" s="187"/>
      <c r="AP50" s="95"/>
      <c r="AQ50" s="187"/>
      <c r="AR50" s="440"/>
      <c r="AS50" s="441"/>
      <c r="AT50" s="441"/>
      <c r="AU50" s="441"/>
      <c r="AV50" s="95"/>
      <c r="AW50" s="187"/>
      <c r="AX50" s="213"/>
      <c r="AY50" s="187"/>
      <c r="AZ50" s="187"/>
      <c r="BA50" s="187"/>
      <c r="BB50" s="95"/>
      <c r="BD50" s="213"/>
      <c r="BE50" s="187"/>
      <c r="BF50" s="187"/>
      <c r="BG50" s="187"/>
      <c r="BH50" s="95"/>
      <c r="BI50" s="419"/>
      <c r="BJ50" s="213"/>
      <c r="BK50" s="187"/>
      <c r="BL50" s="187"/>
      <c r="BM50" s="187"/>
      <c r="BN50" s="95"/>
      <c r="BP50" s="213"/>
      <c r="BQ50" s="187"/>
      <c r="BR50" s="187"/>
      <c r="BS50" s="187"/>
      <c r="BT50" s="95"/>
      <c r="BU50" s="347"/>
      <c r="BV50" s="213"/>
      <c r="BW50" s="187"/>
      <c r="BX50" s="187"/>
      <c r="BY50" s="187"/>
      <c r="BZ50" s="95"/>
      <c r="CB50" s="213"/>
      <c r="CC50" s="187"/>
      <c r="CD50" s="187"/>
      <c r="CE50" s="187"/>
      <c r="CF50" s="95"/>
      <c r="CH50" s="213"/>
      <c r="CI50" s="187"/>
      <c r="CJ50" s="187"/>
      <c r="CK50" s="187"/>
      <c r="CL50" s="95"/>
      <c r="CN50" s="213"/>
      <c r="CO50" s="187"/>
      <c r="CP50" s="187"/>
      <c r="CQ50" s="187"/>
      <c r="CR50" s="95"/>
      <c r="CT50" s="213"/>
      <c r="CU50" s="187"/>
      <c r="CV50" s="187"/>
      <c r="CW50" s="187"/>
      <c r="CX50" s="95"/>
    </row>
    <row r="51" spans="1:103" x14ac:dyDescent="0.25">
      <c r="A51" s="49" t="s">
        <v>57</v>
      </c>
      <c r="B51" s="216">
        <v>145</v>
      </c>
      <c r="C51" s="218">
        <v>380</v>
      </c>
      <c r="D51" s="218">
        <v>285</v>
      </c>
      <c r="E51" s="235">
        <v>214</v>
      </c>
      <c r="F51" s="236">
        <v>1024</v>
      </c>
      <c r="G51" s="238"/>
      <c r="H51" s="218">
        <v>188</v>
      </c>
      <c r="I51" s="218">
        <v>372</v>
      </c>
      <c r="J51" s="218">
        <v>372</v>
      </c>
      <c r="K51" s="235">
        <v>286</v>
      </c>
      <c r="L51" s="236">
        <v>1218</v>
      </c>
      <c r="M51" s="238"/>
      <c r="N51" s="218">
        <v>254</v>
      </c>
      <c r="O51" s="218">
        <v>547</v>
      </c>
      <c r="P51" s="218">
        <v>475</v>
      </c>
      <c r="Q51" s="235">
        <v>282</v>
      </c>
      <c r="R51" s="236">
        <v>1593</v>
      </c>
      <c r="S51" s="238"/>
      <c r="T51" s="218">
        <v>276</v>
      </c>
      <c r="U51" s="218">
        <v>529</v>
      </c>
      <c r="V51" s="218">
        <v>522</v>
      </c>
      <c r="W51" s="235">
        <v>339</v>
      </c>
      <c r="X51" s="236">
        <v>1666</v>
      </c>
      <c r="Y51" s="238"/>
      <c r="Z51" s="218">
        <v>174</v>
      </c>
      <c r="AA51" s="218">
        <v>434</v>
      </c>
      <c r="AB51" s="218">
        <v>500</v>
      </c>
      <c r="AC51" s="218">
        <v>334</v>
      </c>
      <c r="AD51" s="239">
        <v>1442</v>
      </c>
      <c r="AE51" s="238"/>
      <c r="AF51" s="218">
        <v>210</v>
      </c>
      <c r="AG51" s="218">
        <v>395</v>
      </c>
      <c r="AH51" s="218">
        <v>469</v>
      </c>
      <c r="AI51" s="218">
        <v>189</v>
      </c>
      <c r="AJ51" s="239">
        <v>1263</v>
      </c>
      <c r="AK51" s="238"/>
      <c r="AL51" s="218">
        <v>69</v>
      </c>
      <c r="AM51" s="218">
        <v>415</v>
      </c>
      <c r="AN51" s="218">
        <v>434</v>
      </c>
      <c r="AO51" s="218">
        <v>319</v>
      </c>
      <c r="AP51" s="239">
        <v>1237</v>
      </c>
      <c r="AQ51" s="238"/>
      <c r="AR51" s="218">
        <v>59</v>
      </c>
      <c r="AS51" s="218">
        <v>284</v>
      </c>
      <c r="AT51" s="218">
        <v>290</v>
      </c>
      <c r="AU51" s="218">
        <v>95</v>
      </c>
      <c r="AV51" s="239">
        <v>728</v>
      </c>
      <c r="AW51" s="238"/>
      <c r="AX51" s="216">
        <v>-47</v>
      </c>
      <c r="AY51" s="218">
        <v>271</v>
      </c>
      <c r="AZ51" s="218">
        <v>387</v>
      </c>
      <c r="BA51" s="218">
        <v>-1259</v>
      </c>
      <c r="BB51" s="219">
        <v>-648</v>
      </c>
      <c r="BD51" s="216">
        <v>-47</v>
      </c>
      <c r="BE51" s="218">
        <v>270</v>
      </c>
      <c r="BF51" s="218">
        <v>387</v>
      </c>
      <c r="BG51" s="218">
        <v>-1259</v>
      </c>
      <c r="BH51" s="219">
        <v>-649</v>
      </c>
      <c r="BI51" s="419"/>
      <c r="BJ51" s="216">
        <v>313</v>
      </c>
      <c r="BK51" s="218">
        <v>298</v>
      </c>
      <c r="BL51" s="218">
        <v>338</v>
      </c>
      <c r="BM51" s="218">
        <v>115</v>
      </c>
      <c r="BN51" s="219">
        <v>1064</v>
      </c>
      <c r="BO51" s="446">
        <v>0</v>
      </c>
      <c r="BP51" s="216">
        <v>261</v>
      </c>
      <c r="BQ51" s="218">
        <v>315</v>
      </c>
      <c r="BR51" s="218">
        <v>355</v>
      </c>
      <c r="BS51" s="218">
        <v>133</v>
      </c>
      <c r="BT51" s="219">
        <v>1064</v>
      </c>
      <c r="BU51" s="347"/>
      <c r="BV51" s="216">
        <v>-148</v>
      </c>
      <c r="BW51" s="218">
        <f>BW41+BW43+BW45+BW47+BW35</f>
        <v>137</v>
      </c>
      <c r="BX51" s="218">
        <v>392</v>
      </c>
      <c r="BY51" s="218">
        <v>99</v>
      </c>
      <c r="BZ51" s="219">
        <v>480</v>
      </c>
      <c r="CB51" s="216">
        <v>-197</v>
      </c>
      <c r="CC51" s="218">
        <v>171</v>
      </c>
      <c r="CD51" s="218">
        <v>381</v>
      </c>
      <c r="CE51" s="218">
        <v>429</v>
      </c>
      <c r="CF51" s="219">
        <f>SUM(CB51:CE51)</f>
        <v>784</v>
      </c>
      <c r="CH51" s="216">
        <v>-26</v>
      </c>
      <c r="CI51" s="218">
        <v>320</v>
      </c>
      <c r="CJ51" s="218">
        <v>500</v>
      </c>
      <c r="CK51" s="218">
        <f t="shared" si="0"/>
        <v>411</v>
      </c>
      <c r="CL51" s="219">
        <v>1205</v>
      </c>
      <c r="CN51" s="216">
        <v>-30</v>
      </c>
      <c r="CO51" s="218">
        <v>302</v>
      </c>
      <c r="CP51" s="218">
        <v>497</v>
      </c>
      <c r="CQ51" s="218">
        <f t="shared" ref="CQ51" si="19">CR51-SUM(CN51:CP51)</f>
        <v>432</v>
      </c>
      <c r="CR51" s="219">
        <v>1201</v>
      </c>
      <c r="CT51" s="216">
        <v>25</v>
      </c>
      <c r="CU51" s="218">
        <v>287</v>
      </c>
      <c r="CV51" s="218">
        <v>555</v>
      </c>
      <c r="CW51" s="218">
        <v>586</v>
      </c>
      <c r="CX51" s="219">
        <v>1453</v>
      </c>
    </row>
    <row r="52" spans="1:103" x14ac:dyDescent="0.25">
      <c r="A52" s="53"/>
      <c r="B52" s="213"/>
      <c r="C52" s="187"/>
      <c r="D52" s="187"/>
      <c r="E52" s="187"/>
      <c r="F52" s="95"/>
      <c r="G52" s="187"/>
      <c r="H52" s="213"/>
      <c r="I52" s="187"/>
      <c r="J52" s="187"/>
      <c r="K52" s="187"/>
      <c r="L52" s="95"/>
      <c r="M52" s="187"/>
      <c r="N52" s="213"/>
      <c r="O52" s="187"/>
      <c r="P52" s="187"/>
      <c r="Q52" s="187"/>
      <c r="R52" s="95"/>
      <c r="S52" s="187"/>
      <c r="T52" s="213"/>
      <c r="U52" s="187"/>
      <c r="V52" s="187"/>
      <c r="W52" s="187"/>
      <c r="X52" s="95"/>
      <c r="Y52" s="187"/>
      <c r="Z52" s="213"/>
      <c r="AA52" s="187"/>
      <c r="AB52" s="187"/>
      <c r="AC52" s="187"/>
      <c r="AD52" s="95"/>
      <c r="AE52" s="187"/>
      <c r="AF52" s="213"/>
      <c r="AG52" s="187"/>
      <c r="AH52" s="187"/>
      <c r="AI52" s="187"/>
      <c r="AJ52" s="95"/>
      <c r="AK52" s="187"/>
      <c r="AL52" s="213"/>
      <c r="AM52" s="187"/>
      <c r="AN52" s="187"/>
      <c r="AO52" s="187"/>
      <c r="AP52" s="95"/>
      <c r="AQ52" s="187"/>
      <c r="AR52" s="213"/>
      <c r="AS52" s="187"/>
      <c r="AT52" s="187"/>
      <c r="AU52" s="187"/>
      <c r="AV52" s="95"/>
      <c r="AW52" s="187"/>
      <c r="AX52" s="213"/>
      <c r="AY52" s="187"/>
      <c r="AZ52" s="187"/>
      <c r="BA52" s="187"/>
      <c r="BB52" s="95"/>
      <c r="BD52" s="213"/>
      <c r="BE52" s="187"/>
      <c r="BF52" s="187"/>
      <c r="BG52" s="187"/>
      <c r="BH52" s="95"/>
      <c r="BI52" s="419"/>
      <c r="BJ52" s="213"/>
      <c r="BK52" s="187"/>
      <c r="BL52" s="187"/>
      <c r="BM52" s="187"/>
      <c r="BN52" s="95"/>
      <c r="BP52" s="213"/>
      <c r="BQ52" s="187"/>
      <c r="BR52" s="187"/>
      <c r="BS52" s="187"/>
      <c r="BT52" s="95"/>
      <c r="BU52" s="347"/>
      <c r="BV52" s="213"/>
      <c r="BW52" s="187"/>
      <c r="BX52" s="187"/>
      <c r="BY52" s="187"/>
      <c r="BZ52" s="95"/>
      <c r="CB52" s="213"/>
      <c r="CC52" s="187"/>
      <c r="CD52" s="187"/>
      <c r="CE52" s="187"/>
      <c r="CF52" s="95"/>
      <c r="CH52" s="213"/>
      <c r="CI52" s="187"/>
      <c r="CJ52" s="187"/>
      <c r="CK52" s="187"/>
      <c r="CL52" s="95"/>
      <c r="CN52" s="213"/>
      <c r="CO52" s="187"/>
      <c r="CP52" s="187"/>
      <c r="CQ52" s="187"/>
      <c r="CR52" s="95"/>
      <c r="CT52" s="213"/>
      <c r="CU52" s="187"/>
      <c r="CV52" s="187"/>
      <c r="CW52" s="187"/>
      <c r="CX52" s="95"/>
    </row>
    <row r="53" spans="1:103" x14ac:dyDescent="0.25">
      <c r="A53" s="50" t="s">
        <v>58</v>
      </c>
      <c r="B53" s="213">
        <v>0</v>
      </c>
      <c r="C53" s="187">
        <v>0</v>
      </c>
      <c r="D53" s="187">
        <v>0</v>
      </c>
      <c r="E53" s="187">
        <v>14</v>
      </c>
      <c r="F53" s="95">
        <v>14</v>
      </c>
      <c r="G53" s="187"/>
      <c r="H53" s="213">
        <v>11</v>
      </c>
      <c r="I53" s="187">
        <v>129</v>
      </c>
      <c r="J53" s="187">
        <v>12</v>
      </c>
      <c r="K53" s="187">
        <v>212</v>
      </c>
      <c r="L53" s="95">
        <v>364</v>
      </c>
      <c r="M53" s="187"/>
      <c r="N53" s="213"/>
      <c r="O53" s="187"/>
      <c r="P53" s="187"/>
      <c r="Q53" s="187"/>
      <c r="R53" s="95"/>
      <c r="S53" s="187"/>
      <c r="T53" s="213">
        <v>6</v>
      </c>
      <c r="U53" s="187">
        <v>7</v>
      </c>
      <c r="V53" s="187">
        <v>4</v>
      </c>
      <c r="W53" s="187">
        <v>3</v>
      </c>
      <c r="X53" s="95">
        <v>20</v>
      </c>
      <c r="Y53" s="187"/>
      <c r="Z53" s="213">
        <v>5</v>
      </c>
      <c r="AA53" s="187">
        <v>6</v>
      </c>
      <c r="AB53" s="187">
        <v>4</v>
      </c>
      <c r="AC53" s="187">
        <v>-1</v>
      </c>
      <c r="AD53" s="95">
        <v>14</v>
      </c>
      <c r="AE53" s="187"/>
      <c r="AF53" s="213">
        <v>0</v>
      </c>
      <c r="AG53" s="187">
        <v>0</v>
      </c>
      <c r="AH53" s="187">
        <v>0</v>
      </c>
      <c r="AI53" s="187">
        <v>0</v>
      </c>
      <c r="AJ53" s="95">
        <v>0</v>
      </c>
      <c r="AK53" s="187"/>
      <c r="AL53" s="213">
        <v>0</v>
      </c>
      <c r="AM53" s="187">
        <v>0</v>
      </c>
      <c r="AN53" s="187">
        <v>0</v>
      </c>
      <c r="AO53" s="187">
        <v>0</v>
      </c>
      <c r="AP53" s="95">
        <v>0</v>
      </c>
      <c r="AQ53" s="187"/>
      <c r="AR53" s="213">
        <v>0</v>
      </c>
      <c r="AS53" s="187">
        <v>0</v>
      </c>
      <c r="AT53" s="187">
        <v>0</v>
      </c>
      <c r="AU53" s="187">
        <v>0</v>
      </c>
      <c r="AV53" s="95">
        <v>0</v>
      </c>
      <c r="AW53" s="187"/>
      <c r="AX53" s="213">
        <v>0</v>
      </c>
      <c r="AY53" s="187">
        <v>0</v>
      </c>
      <c r="AZ53" s="187">
        <v>0</v>
      </c>
      <c r="BA53" s="187">
        <v>0</v>
      </c>
      <c r="BB53" s="95">
        <v>0</v>
      </c>
      <c r="BD53" s="213">
        <v>0</v>
      </c>
      <c r="BE53" s="187">
        <v>0</v>
      </c>
      <c r="BF53" s="187">
        <v>0</v>
      </c>
      <c r="BG53" s="187">
        <v>0</v>
      </c>
      <c r="BH53" s="95">
        <v>0</v>
      </c>
      <c r="BI53" s="419"/>
      <c r="BJ53" s="213">
        <v>0</v>
      </c>
      <c r="BK53" s="187">
        <v>0</v>
      </c>
      <c r="BL53" s="187">
        <v>0</v>
      </c>
      <c r="BM53" s="187">
        <v>0</v>
      </c>
      <c r="BN53" s="95">
        <v>0</v>
      </c>
      <c r="BP53" s="213">
        <v>0</v>
      </c>
      <c r="BQ53" s="187">
        <v>0</v>
      </c>
      <c r="BR53" s="187">
        <v>0</v>
      </c>
      <c r="BS53" s="187">
        <v>0</v>
      </c>
      <c r="BT53" s="95">
        <v>0</v>
      </c>
      <c r="BU53" s="347"/>
      <c r="BV53" s="213">
        <v>0</v>
      </c>
      <c r="BW53" s="187">
        <v>0</v>
      </c>
      <c r="BX53" s="187">
        <v>0</v>
      </c>
      <c r="BY53" s="187">
        <v>0</v>
      </c>
      <c r="BZ53" s="95">
        <v>0</v>
      </c>
      <c r="CB53" s="213">
        <v>0</v>
      </c>
      <c r="CC53" s="187">
        <v>0</v>
      </c>
      <c r="CD53" s="187">
        <v>0</v>
      </c>
      <c r="CE53" s="187">
        <v>0</v>
      </c>
      <c r="CF53" s="95">
        <f>SUM(CB53:CE53)</f>
        <v>0</v>
      </c>
      <c r="CH53" s="213">
        <v>0</v>
      </c>
      <c r="CI53" s="187">
        <v>0</v>
      </c>
      <c r="CJ53" s="187">
        <v>0</v>
      </c>
      <c r="CK53" s="187">
        <f t="shared" si="0"/>
        <v>0</v>
      </c>
      <c r="CL53" s="95">
        <v>0</v>
      </c>
      <c r="CN53" s="213">
        <v>0</v>
      </c>
      <c r="CO53" s="187">
        <v>0</v>
      </c>
      <c r="CP53" s="187">
        <v>0</v>
      </c>
      <c r="CQ53" s="187">
        <f t="shared" ref="CQ53" si="20">CR53-SUM(CN53:CP53)</f>
        <v>0</v>
      </c>
      <c r="CR53" s="95">
        <v>0</v>
      </c>
      <c r="CT53" s="213">
        <v>0</v>
      </c>
      <c r="CU53" s="187">
        <v>0</v>
      </c>
      <c r="CV53" s="187">
        <v>0</v>
      </c>
      <c r="CW53" s="187">
        <v>0</v>
      </c>
      <c r="CX53" s="95">
        <v>0</v>
      </c>
    </row>
    <row r="54" spans="1:103" x14ac:dyDescent="0.25">
      <c r="A54" s="48"/>
      <c r="B54" s="213"/>
      <c r="C54" s="187"/>
      <c r="D54" s="187"/>
      <c r="E54" s="187"/>
      <c r="F54" s="95"/>
      <c r="G54" s="187"/>
      <c r="H54" s="213"/>
      <c r="I54" s="187"/>
      <c r="J54" s="187"/>
      <c r="K54" s="187"/>
      <c r="L54" s="95"/>
      <c r="M54" s="187"/>
      <c r="N54" s="213"/>
      <c r="O54" s="187"/>
      <c r="P54" s="187"/>
      <c r="Q54" s="187"/>
      <c r="R54" s="95"/>
      <c r="S54" s="187"/>
      <c r="T54" s="213"/>
      <c r="U54" s="187"/>
      <c r="V54" s="187"/>
      <c r="W54" s="187"/>
      <c r="X54" s="95"/>
      <c r="Y54" s="187"/>
      <c r="Z54" s="213"/>
      <c r="AA54" s="187"/>
      <c r="AB54" s="187"/>
      <c r="AC54" s="187"/>
      <c r="AD54" s="95"/>
      <c r="AE54" s="187"/>
      <c r="AF54" s="213"/>
      <c r="AG54" s="187"/>
      <c r="AH54" s="187"/>
      <c r="AI54" s="187"/>
      <c r="AJ54" s="95"/>
      <c r="AK54" s="187"/>
      <c r="AL54" s="213"/>
      <c r="AM54" s="187"/>
      <c r="AN54" s="187"/>
      <c r="AO54" s="187"/>
      <c r="AP54" s="95"/>
      <c r="AQ54" s="187"/>
      <c r="AR54" s="213"/>
      <c r="AS54" s="187"/>
      <c r="AT54" s="187"/>
      <c r="AU54" s="187"/>
      <c r="AV54" s="95"/>
      <c r="AW54" s="187"/>
      <c r="AX54" s="213"/>
      <c r="AY54" s="187"/>
      <c r="AZ54" s="187"/>
      <c r="BA54" s="187"/>
      <c r="BB54" s="95"/>
      <c r="BD54" s="213"/>
      <c r="BE54" s="187"/>
      <c r="BF54" s="187"/>
      <c r="BG54" s="187"/>
      <c r="BH54" s="95"/>
      <c r="BI54" s="419"/>
      <c r="BJ54" s="213"/>
      <c r="BK54" s="187"/>
      <c r="BL54" s="187"/>
      <c r="BM54" s="187"/>
      <c r="BN54" s="95"/>
      <c r="BP54" s="213"/>
      <c r="BQ54" s="187"/>
      <c r="BR54" s="187"/>
      <c r="BS54" s="187"/>
      <c r="BT54" s="95"/>
      <c r="BU54" s="347"/>
      <c r="BV54" s="213"/>
      <c r="BW54" s="187"/>
      <c r="BX54" s="187"/>
      <c r="BY54" s="187"/>
      <c r="BZ54" s="95"/>
      <c r="CB54" s="213"/>
      <c r="CC54" s="187"/>
      <c r="CD54" s="187"/>
      <c r="CE54" s="187"/>
      <c r="CF54" s="95"/>
      <c r="CH54" s="213"/>
      <c r="CI54" s="187"/>
      <c r="CJ54" s="187"/>
      <c r="CK54" s="187"/>
      <c r="CL54" s="95"/>
      <c r="CN54" s="213"/>
      <c r="CO54" s="187"/>
      <c r="CP54" s="187"/>
      <c r="CQ54" s="187"/>
      <c r="CR54" s="95"/>
      <c r="CT54" s="213"/>
      <c r="CU54" s="187"/>
      <c r="CV54" s="187"/>
      <c r="CW54" s="187"/>
      <c r="CX54" s="95"/>
    </row>
    <row r="55" spans="1:103" x14ac:dyDescent="0.25">
      <c r="A55" s="50" t="s">
        <v>59</v>
      </c>
      <c r="B55" s="213">
        <v>145</v>
      </c>
      <c r="C55" s="187">
        <v>380</v>
      </c>
      <c r="D55" s="187">
        <v>285</v>
      </c>
      <c r="E55" s="187">
        <v>228</v>
      </c>
      <c r="F55" s="95">
        <v>1038</v>
      </c>
      <c r="G55" s="187"/>
      <c r="H55" s="213">
        <v>199</v>
      </c>
      <c r="I55" s="187">
        <v>501</v>
      </c>
      <c r="J55" s="187">
        <v>384</v>
      </c>
      <c r="K55" s="187">
        <v>498</v>
      </c>
      <c r="L55" s="95">
        <v>1582</v>
      </c>
      <c r="M55" s="187"/>
      <c r="N55" s="213">
        <v>254</v>
      </c>
      <c r="O55" s="187">
        <v>547</v>
      </c>
      <c r="P55" s="187">
        <v>475</v>
      </c>
      <c r="Q55" s="187">
        <v>317</v>
      </c>
      <c r="R55" s="95">
        <v>1593</v>
      </c>
      <c r="S55" s="187"/>
      <c r="T55" s="213">
        <v>282</v>
      </c>
      <c r="U55" s="187">
        <v>536</v>
      </c>
      <c r="V55" s="187">
        <v>526</v>
      </c>
      <c r="W55" s="187">
        <v>342</v>
      </c>
      <c r="X55" s="95">
        <v>1686</v>
      </c>
      <c r="Y55" s="187"/>
      <c r="Z55" s="213">
        <v>179</v>
      </c>
      <c r="AA55" s="187">
        <v>440</v>
      </c>
      <c r="AB55" s="187">
        <v>504</v>
      </c>
      <c r="AC55" s="187">
        <v>333</v>
      </c>
      <c r="AD55" s="95">
        <v>1456</v>
      </c>
      <c r="AE55" s="187"/>
      <c r="AF55" s="213">
        <v>210</v>
      </c>
      <c r="AG55" s="187">
        <v>395</v>
      </c>
      <c r="AH55" s="187">
        <v>469</v>
      </c>
      <c r="AI55" s="187">
        <v>189</v>
      </c>
      <c r="AJ55" s="95">
        <v>1263</v>
      </c>
      <c r="AK55" s="187"/>
      <c r="AL55" s="213">
        <v>69</v>
      </c>
      <c r="AM55" s="187">
        <v>415</v>
      </c>
      <c r="AN55" s="187">
        <v>434</v>
      </c>
      <c r="AO55" s="187">
        <v>319</v>
      </c>
      <c r="AP55" s="95">
        <v>1237</v>
      </c>
      <c r="AQ55" s="187"/>
      <c r="AR55" s="213">
        <v>59</v>
      </c>
      <c r="AS55" s="187">
        <v>284</v>
      </c>
      <c r="AT55" s="187">
        <v>290</v>
      </c>
      <c r="AU55" s="187">
        <v>95</v>
      </c>
      <c r="AV55" s="95">
        <v>728</v>
      </c>
      <c r="AW55" s="187"/>
      <c r="AX55" s="213">
        <v>-47</v>
      </c>
      <c r="AY55" s="187">
        <v>271</v>
      </c>
      <c r="AZ55" s="187">
        <v>387</v>
      </c>
      <c r="BA55" s="187">
        <v>-1259</v>
      </c>
      <c r="BB55" s="95">
        <v>-648</v>
      </c>
      <c r="BD55" s="213">
        <v>-47</v>
      </c>
      <c r="BE55" s="187">
        <v>270</v>
      </c>
      <c r="BF55" s="187">
        <v>387</v>
      </c>
      <c r="BG55" s="187">
        <v>-1259</v>
      </c>
      <c r="BH55" s="95">
        <v>-649</v>
      </c>
      <c r="BI55" s="419"/>
      <c r="BJ55" s="213">
        <v>313</v>
      </c>
      <c r="BK55" s="187">
        <v>298</v>
      </c>
      <c r="BL55" s="187">
        <v>338</v>
      </c>
      <c r="BM55" s="187">
        <v>115</v>
      </c>
      <c r="BN55" s="95">
        <v>1064</v>
      </c>
      <c r="BP55" s="213">
        <v>261</v>
      </c>
      <c r="BQ55" s="187">
        <v>315</v>
      </c>
      <c r="BR55" s="187">
        <v>355</v>
      </c>
      <c r="BS55" s="187">
        <v>133</v>
      </c>
      <c r="BT55" s="95">
        <v>1064</v>
      </c>
      <c r="BU55" s="347"/>
      <c r="BV55" s="213">
        <v>-148</v>
      </c>
      <c r="BW55" s="187">
        <v>137</v>
      </c>
      <c r="BX55" s="187">
        <v>392</v>
      </c>
      <c r="BY55" s="187">
        <v>99</v>
      </c>
      <c r="BZ55" s="95">
        <v>480</v>
      </c>
      <c r="CB55" s="213">
        <v>-197</v>
      </c>
      <c r="CC55" s="187">
        <v>171</v>
      </c>
      <c r="CD55" s="187">
        <v>381</v>
      </c>
      <c r="CE55" s="187">
        <v>429</v>
      </c>
      <c r="CF55" s="95">
        <f>SUM(CB55:CE55)</f>
        <v>784</v>
      </c>
      <c r="CH55" s="213">
        <v>-26</v>
      </c>
      <c r="CI55" s="187">
        <v>320</v>
      </c>
      <c r="CJ55" s="187">
        <v>500</v>
      </c>
      <c r="CK55" s="187">
        <f t="shared" si="0"/>
        <v>411</v>
      </c>
      <c r="CL55" s="95">
        <v>1205</v>
      </c>
      <c r="CN55" s="213">
        <v>-30</v>
      </c>
      <c r="CO55" s="187">
        <v>302</v>
      </c>
      <c r="CP55" s="187">
        <v>497</v>
      </c>
      <c r="CQ55" s="187">
        <f t="shared" ref="CQ55" si="21">CR55-SUM(CN55:CP55)</f>
        <v>432</v>
      </c>
      <c r="CR55" s="95">
        <v>1201</v>
      </c>
      <c r="CT55" s="213">
        <v>25</v>
      </c>
      <c r="CU55" s="187">
        <v>287</v>
      </c>
      <c r="CV55" s="187">
        <v>555</v>
      </c>
      <c r="CW55" s="187">
        <v>586</v>
      </c>
      <c r="CX55" s="95">
        <v>1453</v>
      </c>
    </row>
    <row r="56" spans="1:103" x14ac:dyDescent="0.25">
      <c r="A56" s="54"/>
      <c r="B56" s="240"/>
      <c r="C56" s="241"/>
      <c r="D56" s="241"/>
      <c r="E56" s="241"/>
      <c r="F56" s="242"/>
      <c r="G56" s="241"/>
      <c r="H56" s="240"/>
      <c r="I56" s="241"/>
      <c r="J56" s="241"/>
      <c r="K56" s="241"/>
      <c r="L56" s="242"/>
      <c r="M56" s="241"/>
      <c r="N56" s="240"/>
      <c r="O56" s="241"/>
      <c r="P56" s="241"/>
      <c r="Q56" s="241"/>
      <c r="R56" s="242"/>
      <c r="S56" s="241"/>
      <c r="T56" s="240"/>
      <c r="U56" s="241"/>
      <c r="V56" s="241"/>
      <c r="W56" s="241"/>
      <c r="X56" s="242"/>
      <c r="Y56" s="241"/>
      <c r="Z56" s="240"/>
      <c r="AA56" s="241"/>
      <c r="AB56" s="241"/>
      <c r="AC56" s="241"/>
      <c r="AD56" s="242"/>
      <c r="AE56" s="241"/>
      <c r="AF56" s="240"/>
      <c r="AG56" s="241"/>
      <c r="AH56" s="241"/>
      <c r="AI56" s="241"/>
      <c r="AJ56" s="242"/>
      <c r="AK56" s="241"/>
      <c r="AL56" s="240"/>
      <c r="AM56" s="241"/>
      <c r="AN56" s="241"/>
      <c r="AO56" s="241"/>
      <c r="AP56" s="242"/>
      <c r="AQ56" s="241"/>
      <c r="AR56" s="240"/>
      <c r="AS56" s="241"/>
      <c r="AT56" s="241"/>
      <c r="AU56" s="241"/>
      <c r="AV56" s="242"/>
      <c r="AW56" s="241"/>
      <c r="AX56" s="240"/>
      <c r="AY56" s="241"/>
      <c r="AZ56" s="241"/>
      <c r="BA56" s="241"/>
      <c r="BB56" s="242"/>
      <c r="BD56" s="240"/>
      <c r="BE56" s="241"/>
      <c r="BF56" s="241"/>
      <c r="BG56" s="241"/>
      <c r="BH56" s="242"/>
      <c r="BI56" s="419"/>
      <c r="BJ56" s="240"/>
      <c r="BK56" s="241"/>
      <c r="BL56" s="241"/>
      <c r="BM56" s="241"/>
      <c r="BN56" s="242"/>
      <c r="BP56" s="240"/>
      <c r="BQ56" s="241"/>
      <c r="BR56" s="241"/>
      <c r="BS56" s="241"/>
      <c r="BT56" s="242"/>
      <c r="BU56" s="347"/>
      <c r="BV56" s="240"/>
      <c r="BW56" s="241"/>
      <c r="BX56" s="241"/>
      <c r="BY56" s="241"/>
      <c r="BZ56" s="242"/>
      <c r="CB56" s="240"/>
      <c r="CC56" s="241"/>
      <c r="CD56" s="241"/>
      <c r="CE56" s="241"/>
      <c r="CF56" s="242"/>
      <c r="CH56" s="240"/>
      <c r="CI56" s="241"/>
      <c r="CJ56" s="241"/>
      <c r="CK56" s="241"/>
      <c r="CL56" s="242"/>
      <c r="CN56" s="240"/>
      <c r="CO56" s="241"/>
      <c r="CP56" s="241"/>
      <c r="CQ56" s="241"/>
      <c r="CR56" s="242"/>
      <c r="CT56" s="240"/>
      <c r="CU56" s="241"/>
      <c r="CV56" s="241"/>
      <c r="CW56" s="241"/>
      <c r="CX56" s="242"/>
    </row>
    <row r="57" spans="1:103" x14ac:dyDescent="0.25">
      <c r="A57" s="48" t="s">
        <v>143</v>
      </c>
      <c r="B57" s="213">
        <v>-49</v>
      </c>
      <c r="C57" s="187">
        <v>-92</v>
      </c>
      <c r="D57" s="187">
        <v>-7</v>
      </c>
      <c r="E57" s="187">
        <v>-44</v>
      </c>
      <c r="F57" s="95">
        <v>-192</v>
      </c>
      <c r="G57" s="419"/>
      <c r="H57" s="213">
        <v>-51</v>
      </c>
      <c r="I57" s="187">
        <v>-84</v>
      </c>
      <c r="J57" s="187">
        <v>-26</v>
      </c>
      <c r="K57" s="187">
        <v>-175</v>
      </c>
      <c r="L57" s="95">
        <v>-336</v>
      </c>
      <c r="M57" s="419"/>
      <c r="N57" s="213">
        <v>-65</v>
      </c>
      <c r="O57" s="187">
        <v>-81</v>
      </c>
      <c r="P57" s="187">
        <v>-19</v>
      </c>
      <c r="Q57" s="187">
        <v>-52</v>
      </c>
      <c r="R57" s="95">
        <v>-217</v>
      </c>
      <c r="S57" s="419">
        <v>0</v>
      </c>
      <c r="T57" s="213">
        <v>-58</v>
      </c>
      <c r="U57" s="187">
        <v>-59</v>
      </c>
      <c r="V57" s="187">
        <v>-25</v>
      </c>
      <c r="W57" s="187">
        <v>-43</v>
      </c>
      <c r="X57" s="95">
        <v>-185</v>
      </c>
      <c r="Y57" s="419">
        <v>0</v>
      </c>
      <c r="Z57" s="213">
        <v>-20</v>
      </c>
      <c r="AA57" s="187">
        <v>-52</v>
      </c>
      <c r="AB57" s="187">
        <v>-27</v>
      </c>
      <c r="AC57" s="187">
        <v>-38</v>
      </c>
      <c r="AD57" s="95">
        <v>-137</v>
      </c>
      <c r="AE57" s="419"/>
      <c r="AF57" s="213">
        <v>-29</v>
      </c>
      <c r="AG57" s="187">
        <v>-44</v>
      </c>
      <c r="AH57" s="187">
        <v>-78</v>
      </c>
      <c r="AI57" s="187">
        <v>-41</v>
      </c>
      <c r="AJ57" s="95">
        <v>-192</v>
      </c>
      <c r="AK57" s="419"/>
      <c r="AL57" s="213">
        <v>-35</v>
      </c>
      <c r="AM57" s="187">
        <v>-58</v>
      </c>
      <c r="AN57" s="187">
        <v>-31</v>
      </c>
      <c r="AO57" s="187">
        <v>-43</v>
      </c>
      <c r="AP57" s="95">
        <v>-167</v>
      </c>
      <c r="AQ57" s="419"/>
      <c r="AR57" s="213">
        <v>-24</v>
      </c>
      <c r="AS57" s="187">
        <v>-41</v>
      </c>
      <c r="AT57" s="187">
        <v>-4</v>
      </c>
      <c r="AU57" s="187">
        <v>-26</v>
      </c>
      <c r="AV57" s="95">
        <v>-95</v>
      </c>
      <c r="AW57" s="187"/>
      <c r="AX57" s="213">
        <v>5</v>
      </c>
      <c r="AY57" s="187">
        <v>-41</v>
      </c>
      <c r="AZ57" s="187">
        <v>-27</v>
      </c>
      <c r="BA57" s="187">
        <v>-46</v>
      </c>
      <c r="BB57" s="95">
        <v>-109</v>
      </c>
      <c r="BD57" s="213">
        <v>5</v>
      </c>
      <c r="BE57" s="187">
        <v>-40</v>
      </c>
      <c r="BF57" s="187">
        <v>-27</v>
      </c>
      <c r="BG57" s="187">
        <v>-46</v>
      </c>
      <c r="BH57" s="95">
        <v>-108</v>
      </c>
      <c r="BI57" s="419"/>
      <c r="BJ57" s="213">
        <v>-28</v>
      </c>
      <c r="BK57" s="187">
        <v>-173</v>
      </c>
      <c r="BL57" s="187">
        <v>-20</v>
      </c>
      <c r="BM57" s="187">
        <v>-36</v>
      </c>
      <c r="BN57" s="95">
        <v>-257</v>
      </c>
      <c r="BP57" s="213">
        <v>-23</v>
      </c>
      <c r="BQ57" s="187">
        <v>-175</v>
      </c>
      <c r="BR57" s="187">
        <v>-21</v>
      </c>
      <c r="BS57" s="187">
        <v>-38</v>
      </c>
      <c r="BT57" s="95">
        <v>-257</v>
      </c>
      <c r="BU57" s="347"/>
      <c r="BV57" s="213">
        <v>-9</v>
      </c>
      <c r="BW57" s="187">
        <v>-22</v>
      </c>
      <c r="BX57" s="187">
        <v>-16</v>
      </c>
      <c r="BY57" s="187">
        <v>-30</v>
      </c>
      <c r="BZ57" s="95">
        <v>-77</v>
      </c>
      <c r="CB57" s="213">
        <v>17</v>
      </c>
      <c r="CC57" s="187">
        <v>-19</v>
      </c>
      <c r="CD57" s="187">
        <v>-8</v>
      </c>
      <c r="CE57" s="187">
        <v>-42</v>
      </c>
      <c r="CF57" s="95">
        <f>SUM(CB57:CE57)</f>
        <v>-52</v>
      </c>
      <c r="CH57" s="213">
        <v>-12</v>
      </c>
      <c r="CI57" s="187">
        <v>-42</v>
      </c>
      <c r="CJ57" s="187">
        <v>-27</v>
      </c>
      <c r="CK57" s="187">
        <f t="shared" si="0"/>
        <v>-39</v>
      </c>
      <c r="CL57" s="95">
        <v>-120</v>
      </c>
      <c r="CN57" s="213">
        <v>-11</v>
      </c>
      <c r="CO57" s="187">
        <v>-41</v>
      </c>
      <c r="CP57" s="187">
        <v>-28</v>
      </c>
      <c r="CQ57" s="187">
        <f t="shared" ref="CQ57" si="22">CR57-SUM(CN57:CP57)</f>
        <v>-39</v>
      </c>
      <c r="CR57" s="95">
        <v>-119</v>
      </c>
      <c r="CT57" s="213">
        <v>-13</v>
      </c>
      <c r="CU57" s="187">
        <v>-39</v>
      </c>
      <c r="CV57" s="187">
        <v>-43</v>
      </c>
      <c r="CW57" s="187">
        <v>-47</v>
      </c>
      <c r="CX57" s="95">
        <v>-142</v>
      </c>
    </row>
    <row r="58" spans="1:103" x14ac:dyDescent="0.25">
      <c r="A58" s="54"/>
      <c r="B58" s="240"/>
      <c r="C58" s="241"/>
      <c r="D58" s="241"/>
      <c r="E58" s="241"/>
      <c r="F58" s="242"/>
      <c r="G58" s="241"/>
      <c r="H58" s="240"/>
      <c r="I58" s="241"/>
      <c r="J58" s="241"/>
      <c r="K58" s="241"/>
      <c r="L58" s="242"/>
      <c r="M58" s="241"/>
      <c r="N58" s="240"/>
      <c r="O58" s="241"/>
      <c r="P58" s="241"/>
      <c r="Q58" s="241"/>
      <c r="R58" s="242"/>
      <c r="S58" s="241"/>
      <c r="T58" s="240"/>
      <c r="U58" s="241"/>
      <c r="V58" s="241"/>
      <c r="W58" s="241"/>
      <c r="X58" s="242"/>
      <c r="Y58" s="241"/>
      <c r="Z58" s="240"/>
      <c r="AA58" s="241"/>
      <c r="AB58" s="241"/>
      <c r="AC58" s="241"/>
      <c r="AD58" s="242"/>
      <c r="AE58" s="241"/>
      <c r="AF58" s="240"/>
      <c r="AG58" s="241"/>
      <c r="AH58" s="241"/>
      <c r="AI58" s="241"/>
      <c r="AJ58" s="242"/>
      <c r="AK58" s="241"/>
      <c r="AL58" s="240"/>
      <c r="AM58" s="241"/>
      <c r="AN58" s="241"/>
      <c r="AO58" s="241"/>
      <c r="AP58" s="242"/>
      <c r="AQ58" s="241"/>
      <c r="AR58" s="240"/>
      <c r="AS58" s="241"/>
      <c r="AT58" s="241"/>
      <c r="AU58" s="241"/>
      <c r="AV58" s="242"/>
      <c r="AW58" s="241"/>
      <c r="AX58" s="240"/>
      <c r="AY58" s="241"/>
      <c r="AZ58" s="241"/>
      <c r="BA58" s="241"/>
      <c r="BB58" s="242"/>
      <c r="BD58" s="240"/>
      <c r="BE58" s="241"/>
      <c r="BF58" s="241"/>
      <c r="BG58" s="241"/>
      <c r="BH58" s="242"/>
      <c r="BI58" s="419"/>
      <c r="BJ58" s="240"/>
      <c r="BK58" s="241"/>
      <c r="BL58" s="241"/>
      <c r="BM58" s="241"/>
      <c r="BN58" s="242"/>
      <c r="BP58" s="240"/>
      <c r="BQ58" s="241"/>
      <c r="BR58" s="241"/>
      <c r="BS58" s="241"/>
      <c r="BT58" s="242"/>
      <c r="BU58" s="347"/>
      <c r="BV58" s="240"/>
      <c r="BW58" s="241"/>
      <c r="BX58" s="241"/>
      <c r="BY58" s="241"/>
      <c r="BZ58" s="242"/>
      <c r="CB58" s="240"/>
      <c r="CC58" s="241"/>
      <c r="CD58" s="241"/>
      <c r="CE58" s="241"/>
      <c r="CF58" s="242"/>
      <c r="CH58" s="240"/>
      <c r="CI58" s="241"/>
      <c r="CJ58" s="241"/>
      <c r="CK58" s="241"/>
      <c r="CL58" s="242"/>
      <c r="CN58" s="240"/>
      <c r="CO58" s="241"/>
      <c r="CP58" s="241"/>
      <c r="CQ58" s="241"/>
      <c r="CR58" s="242"/>
      <c r="CT58" s="240"/>
      <c r="CU58" s="241"/>
      <c r="CV58" s="241"/>
      <c r="CW58" s="241"/>
      <c r="CX58" s="242"/>
    </row>
    <row r="59" spans="1:103" ht="15.75" thickBot="1" x14ac:dyDescent="0.3">
      <c r="A59" s="55" t="s">
        <v>60</v>
      </c>
      <c r="B59" s="216">
        <v>96</v>
      </c>
      <c r="C59" s="218">
        <v>288</v>
      </c>
      <c r="D59" s="218">
        <v>264</v>
      </c>
      <c r="E59" s="218">
        <v>184</v>
      </c>
      <c r="F59" s="219">
        <v>832</v>
      </c>
      <c r="G59" s="215"/>
      <c r="H59" s="216">
        <v>148</v>
      </c>
      <c r="I59" s="218">
        <v>417</v>
      </c>
      <c r="J59" s="218">
        <v>358</v>
      </c>
      <c r="K59" s="218">
        <v>323</v>
      </c>
      <c r="L59" s="219">
        <v>1246</v>
      </c>
      <c r="M59" s="215"/>
      <c r="N59" s="216">
        <v>189</v>
      </c>
      <c r="O59" s="218">
        <v>466</v>
      </c>
      <c r="P59" s="218">
        <v>456</v>
      </c>
      <c r="Q59" s="218">
        <v>265</v>
      </c>
      <c r="R59" s="219">
        <v>1376</v>
      </c>
      <c r="S59" s="215"/>
      <c r="T59" s="216">
        <v>224</v>
      </c>
      <c r="U59" s="218">
        <v>477</v>
      </c>
      <c r="V59" s="218">
        <v>501</v>
      </c>
      <c r="W59" s="218">
        <v>299</v>
      </c>
      <c r="X59" s="219">
        <v>1501</v>
      </c>
      <c r="Y59" s="215"/>
      <c r="Z59" s="216">
        <v>159</v>
      </c>
      <c r="AA59" s="218">
        <v>388</v>
      </c>
      <c r="AB59" s="218">
        <v>477</v>
      </c>
      <c r="AC59" s="218">
        <v>295</v>
      </c>
      <c r="AD59" s="219">
        <v>1319</v>
      </c>
      <c r="AE59" s="215"/>
      <c r="AF59" s="216">
        <v>181</v>
      </c>
      <c r="AG59" s="218">
        <v>351</v>
      </c>
      <c r="AH59" s="218">
        <v>391</v>
      </c>
      <c r="AI59" s="218">
        <v>148</v>
      </c>
      <c r="AJ59" s="219">
        <v>1071</v>
      </c>
      <c r="AK59" s="215"/>
      <c r="AL59" s="216">
        <v>34</v>
      </c>
      <c r="AM59" s="218">
        <v>357</v>
      </c>
      <c r="AN59" s="218">
        <v>403</v>
      </c>
      <c r="AO59" s="218">
        <v>276</v>
      </c>
      <c r="AP59" s="219">
        <v>1070</v>
      </c>
      <c r="AQ59" s="215"/>
      <c r="AR59" s="216">
        <v>35</v>
      </c>
      <c r="AS59" s="218">
        <v>243</v>
      </c>
      <c r="AT59" s="218">
        <v>286</v>
      </c>
      <c r="AU59" s="218">
        <v>69</v>
      </c>
      <c r="AV59" s="219">
        <v>633</v>
      </c>
      <c r="AW59" s="215"/>
      <c r="AX59" s="216">
        <v>-42</v>
      </c>
      <c r="AY59" s="218">
        <v>230</v>
      </c>
      <c r="AZ59" s="218">
        <v>360</v>
      </c>
      <c r="BA59" s="218">
        <v>-1305</v>
      </c>
      <c r="BB59" s="219">
        <v>-757</v>
      </c>
      <c r="BD59" s="216">
        <v>-42</v>
      </c>
      <c r="BE59" s="218">
        <v>230</v>
      </c>
      <c r="BF59" s="218">
        <v>360</v>
      </c>
      <c r="BG59" s="218">
        <v>-1305</v>
      </c>
      <c r="BH59" s="219">
        <v>-757</v>
      </c>
      <c r="BI59" s="419"/>
      <c r="BJ59" s="216">
        <v>285</v>
      </c>
      <c r="BK59" s="218">
        <v>125</v>
      </c>
      <c r="BL59" s="218">
        <v>318</v>
      </c>
      <c r="BM59" s="218">
        <v>79</v>
      </c>
      <c r="BN59" s="219">
        <v>807</v>
      </c>
      <c r="BP59" s="216">
        <v>238</v>
      </c>
      <c r="BQ59" s="218">
        <v>140</v>
      </c>
      <c r="BR59" s="218">
        <v>334</v>
      </c>
      <c r="BS59" s="218">
        <v>95</v>
      </c>
      <c r="BT59" s="219">
        <v>807</v>
      </c>
      <c r="BU59" s="347"/>
      <c r="BV59" s="216">
        <v>-157</v>
      </c>
      <c r="BW59" s="218">
        <v>115</v>
      </c>
      <c r="BX59" s="218">
        <v>376</v>
      </c>
      <c r="BY59" s="218">
        <v>69</v>
      </c>
      <c r="BZ59" s="219">
        <f>SUM(BV59:BY59)</f>
        <v>403</v>
      </c>
      <c r="CB59" s="216">
        <v>-180</v>
      </c>
      <c r="CC59" s="218">
        <v>152</v>
      </c>
      <c r="CD59" s="218">
        <v>373</v>
      </c>
      <c r="CE59" s="218">
        <v>387</v>
      </c>
      <c r="CF59" s="219">
        <f>SUM(CB59:CE59)</f>
        <v>732</v>
      </c>
      <c r="CH59" s="216">
        <v>-38</v>
      </c>
      <c r="CI59" s="218">
        <v>278</v>
      </c>
      <c r="CJ59" s="218">
        <v>473</v>
      </c>
      <c r="CK59" s="218">
        <f t="shared" si="0"/>
        <v>372</v>
      </c>
      <c r="CL59" s="219">
        <v>1085</v>
      </c>
      <c r="CN59" s="216">
        <v>-41</v>
      </c>
      <c r="CO59" s="218">
        <v>261</v>
      </c>
      <c r="CP59" s="218">
        <v>469</v>
      </c>
      <c r="CQ59" s="218">
        <f t="shared" ref="CQ59" si="23">CR59-SUM(CN59:CP59)</f>
        <v>393</v>
      </c>
      <c r="CR59" s="219">
        <v>1082</v>
      </c>
      <c r="CT59" s="216">
        <v>12</v>
      </c>
      <c r="CU59" s="218">
        <v>248</v>
      </c>
      <c r="CV59" s="218">
        <v>512</v>
      </c>
      <c r="CW59" s="218">
        <v>539</v>
      </c>
      <c r="CX59" s="219">
        <v>1311</v>
      </c>
    </row>
    <row r="60" spans="1:103" x14ac:dyDescent="0.25">
      <c r="A60" s="53"/>
      <c r="B60" s="213"/>
      <c r="C60" s="187"/>
      <c r="D60" s="187"/>
      <c r="E60" s="187"/>
      <c r="F60" s="95"/>
      <c r="G60" s="187"/>
      <c r="H60" s="213"/>
      <c r="I60" s="187"/>
      <c r="J60" s="187"/>
      <c r="K60" s="187"/>
      <c r="L60" s="95"/>
      <c r="M60" s="187"/>
      <c r="N60" s="213"/>
      <c r="O60" s="187"/>
      <c r="P60" s="187"/>
      <c r="Q60" s="187"/>
      <c r="R60" s="95"/>
      <c r="S60" s="187"/>
      <c r="T60" s="213"/>
      <c r="U60" s="187"/>
      <c r="V60" s="187"/>
      <c r="W60" s="187"/>
      <c r="X60" s="95"/>
      <c r="Y60" s="187"/>
      <c r="Z60" s="213"/>
      <c r="AA60" s="187"/>
      <c r="AB60" s="187"/>
      <c r="AC60" s="187"/>
      <c r="AD60" s="95"/>
      <c r="AE60" s="187"/>
      <c r="AF60" s="213"/>
      <c r="AG60" s="187"/>
      <c r="AH60" s="187"/>
      <c r="AI60" s="187"/>
      <c r="AJ60" s="95"/>
      <c r="AK60" s="187"/>
      <c r="AL60" s="213"/>
      <c r="AM60" s="187"/>
      <c r="AN60" s="187"/>
      <c r="AO60" s="187"/>
      <c r="AP60" s="95"/>
      <c r="AQ60" s="187"/>
      <c r="AR60" s="213"/>
      <c r="AS60" s="187"/>
      <c r="AT60" s="187"/>
      <c r="AU60" s="187"/>
      <c r="AV60" s="95"/>
      <c r="AW60" s="187"/>
      <c r="AX60" s="213"/>
      <c r="AY60" s="187"/>
      <c r="AZ60" s="187"/>
      <c r="BA60" s="187"/>
      <c r="BB60" s="95"/>
      <c r="BD60" s="213"/>
      <c r="BE60" s="187"/>
      <c r="BF60" s="187"/>
      <c r="BG60" s="187"/>
      <c r="BH60" s="95"/>
      <c r="BI60" s="419"/>
      <c r="BJ60" s="213"/>
      <c r="BK60" s="187"/>
      <c r="BL60" s="187"/>
      <c r="BM60" s="187"/>
      <c r="BN60" s="95"/>
      <c r="BP60" s="213"/>
      <c r="BQ60" s="187"/>
      <c r="BR60" s="187"/>
      <c r="BS60" s="187"/>
      <c r="BT60" s="95"/>
      <c r="BU60" s="347"/>
      <c r="BV60" s="213"/>
      <c r="BW60" s="187"/>
      <c r="BX60" s="187"/>
      <c r="BY60" s="187"/>
      <c r="BZ60" s="95"/>
      <c r="CB60" s="213"/>
      <c r="CC60" s="187"/>
      <c r="CD60" s="187"/>
      <c r="CE60" s="187"/>
      <c r="CF60" s="95"/>
      <c r="CH60" s="213"/>
      <c r="CI60" s="187"/>
      <c r="CJ60" s="187"/>
      <c r="CK60" s="187"/>
      <c r="CL60" s="95"/>
      <c r="CN60" s="213"/>
      <c r="CO60" s="187"/>
      <c r="CP60" s="187"/>
      <c r="CQ60" s="187"/>
      <c r="CR60" s="95"/>
      <c r="CT60" s="213"/>
      <c r="CU60" s="187"/>
      <c r="CV60" s="187"/>
      <c r="CW60" s="187"/>
      <c r="CX60" s="95"/>
    </row>
    <row r="61" spans="1:103" x14ac:dyDescent="0.25">
      <c r="A61" s="48" t="s">
        <v>68</v>
      </c>
      <c r="B61" s="213"/>
      <c r="C61" s="187"/>
      <c r="D61" s="187">
        <v>-14</v>
      </c>
      <c r="E61" s="187"/>
      <c r="F61" s="95">
        <v>-14</v>
      </c>
      <c r="G61" s="187"/>
      <c r="H61" s="213"/>
      <c r="I61" s="187"/>
      <c r="J61" s="187"/>
      <c r="K61" s="187"/>
      <c r="L61" s="95"/>
      <c r="M61" s="187"/>
      <c r="N61" s="213"/>
      <c r="O61" s="187"/>
      <c r="P61" s="187"/>
      <c r="Q61" s="187"/>
      <c r="R61" s="95"/>
      <c r="S61" s="187"/>
      <c r="T61" s="213"/>
      <c r="U61" s="187"/>
      <c r="V61" s="187"/>
      <c r="W61" s="187"/>
      <c r="X61" s="95"/>
      <c r="Y61" s="187"/>
      <c r="Z61" s="213"/>
      <c r="AA61" s="187"/>
      <c r="AB61" s="187"/>
      <c r="AC61" s="187"/>
      <c r="AD61" s="95"/>
      <c r="AE61" s="187"/>
      <c r="AF61" s="213"/>
      <c r="AG61" s="187"/>
      <c r="AH61" s="187"/>
      <c r="AI61" s="187"/>
      <c r="AJ61" s="95"/>
      <c r="AK61" s="187"/>
      <c r="AL61" s="213"/>
      <c r="AM61" s="187"/>
      <c r="AN61" s="187"/>
      <c r="AO61" s="187"/>
      <c r="AP61" s="95"/>
      <c r="AQ61" s="187"/>
      <c r="AR61" s="213"/>
      <c r="AS61" s="187"/>
      <c r="AT61" s="187"/>
      <c r="AU61" s="187"/>
      <c r="AV61" s="95"/>
      <c r="AW61" s="187"/>
      <c r="AX61" s="213"/>
      <c r="AY61" s="187"/>
      <c r="AZ61" s="187"/>
      <c r="BA61" s="187"/>
      <c r="BB61" s="95"/>
      <c r="BD61" s="213"/>
      <c r="BE61" s="187"/>
      <c r="BF61" s="187"/>
      <c r="BG61" s="187"/>
      <c r="BH61" s="95"/>
      <c r="BI61" s="419"/>
      <c r="BJ61" s="213"/>
      <c r="BK61" s="187"/>
      <c r="BL61" s="187"/>
      <c r="BM61" s="187"/>
      <c r="BN61" s="95"/>
      <c r="BP61" s="213"/>
      <c r="BQ61" s="187"/>
      <c r="BR61" s="187"/>
      <c r="BS61" s="187"/>
      <c r="BT61" s="95"/>
      <c r="BU61" s="347"/>
      <c r="BV61" s="213"/>
      <c r="BW61" s="187"/>
      <c r="BX61" s="187"/>
      <c r="BY61" s="187"/>
      <c r="BZ61" s="95"/>
      <c r="CB61" s="213"/>
      <c r="CC61" s="187"/>
      <c r="CD61" s="187"/>
      <c r="CE61" s="187"/>
      <c r="CF61" s="95"/>
      <c r="CH61" s="213"/>
      <c r="CI61" s="187"/>
      <c r="CJ61" s="187"/>
      <c r="CK61" s="187"/>
      <c r="CL61" s="95"/>
      <c r="CN61" s="213"/>
      <c r="CO61" s="187"/>
      <c r="CP61" s="187"/>
      <c r="CQ61" s="187"/>
      <c r="CR61" s="95"/>
      <c r="CT61" s="213"/>
      <c r="CU61" s="187"/>
      <c r="CV61" s="187"/>
      <c r="CW61" s="187"/>
      <c r="CX61" s="95"/>
    </row>
    <row r="62" spans="1:103" x14ac:dyDescent="0.25">
      <c r="A62" s="382"/>
      <c r="B62" s="213"/>
      <c r="C62" s="187"/>
      <c r="D62" s="187"/>
      <c r="E62" s="187"/>
      <c r="F62" s="95"/>
      <c r="G62" s="187"/>
      <c r="H62" s="213"/>
      <c r="I62" s="187"/>
      <c r="J62" s="187"/>
      <c r="K62" s="187"/>
      <c r="L62" s="95"/>
      <c r="M62" s="187"/>
      <c r="N62" s="213"/>
      <c r="O62" s="187"/>
      <c r="P62" s="187"/>
      <c r="Q62" s="187"/>
      <c r="R62" s="95"/>
      <c r="S62" s="187"/>
      <c r="T62" s="213"/>
      <c r="U62" s="187"/>
      <c r="V62" s="187"/>
      <c r="W62" s="187"/>
      <c r="X62" s="95"/>
      <c r="Y62" s="187"/>
      <c r="Z62" s="213"/>
      <c r="AA62" s="187"/>
      <c r="AB62" s="187"/>
      <c r="AC62" s="187"/>
      <c r="AD62" s="95"/>
      <c r="AE62" s="187"/>
      <c r="AF62" s="213"/>
      <c r="AG62" s="187"/>
      <c r="AH62" s="187"/>
      <c r="AI62" s="187"/>
      <c r="AJ62" s="95"/>
      <c r="AK62" s="187"/>
      <c r="AL62" s="213"/>
      <c r="AM62" s="187"/>
      <c r="AN62" s="187"/>
      <c r="AO62" s="187"/>
      <c r="AP62" s="95"/>
      <c r="AQ62" s="187"/>
      <c r="AR62" s="213"/>
      <c r="AS62" s="187"/>
      <c r="AT62" s="187"/>
      <c r="AU62" s="187"/>
      <c r="AV62" s="95"/>
      <c r="AW62" s="187"/>
      <c r="AX62" s="213"/>
      <c r="AY62" s="187"/>
      <c r="AZ62" s="187"/>
      <c r="BA62" s="187"/>
      <c r="BB62" s="95"/>
      <c r="BD62" s="213"/>
      <c r="BE62" s="187"/>
      <c r="BF62" s="187"/>
      <c r="BG62" s="187"/>
      <c r="BH62" s="95"/>
      <c r="BI62" s="419"/>
      <c r="BJ62" s="213"/>
      <c r="BK62" s="187"/>
      <c r="BL62" s="187"/>
      <c r="BM62" s="187"/>
      <c r="BN62" s="95"/>
      <c r="BP62" s="213"/>
      <c r="BQ62" s="187"/>
      <c r="BR62" s="187"/>
      <c r="BS62" s="187"/>
      <c r="BT62" s="95"/>
      <c r="BU62" s="347"/>
      <c r="BV62" s="213"/>
      <c r="BW62" s="187"/>
      <c r="BX62" s="187"/>
      <c r="BY62" s="187"/>
      <c r="BZ62" s="95"/>
      <c r="CB62" s="213"/>
      <c r="CC62" s="187"/>
      <c r="CD62" s="187"/>
      <c r="CE62" s="187"/>
      <c r="CF62" s="95"/>
      <c r="CH62" s="213"/>
      <c r="CI62" s="187"/>
      <c r="CJ62" s="187"/>
      <c r="CK62" s="187"/>
      <c r="CL62" s="95"/>
      <c r="CN62" s="213"/>
      <c r="CO62" s="187"/>
      <c r="CP62" s="187"/>
      <c r="CQ62" s="187"/>
      <c r="CR62" s="95"/>
      <c r="CT62" s="213"/>
      <c r="CU62" s="187"/>
      <c r="CV62" s="187"/>
      <c r="CW62" s="187"/>
      <c r="CX62" s="95"/>
    </row>
    <row r="63" spans="1:103" x14ac:dyDescent="0.25">
      <c r="A63" s="51" t="s">
        <v>61</v>
      </c>
      <c r="B63" s="243" t="s">
        <v>105</v>
      </c>
      <c r="C63" s="244">
        <v>1.1499999999999999</v>
      </c>
      <c r="D63" s="244">
        <v>0.8</v>
      </c>
      <c r="E63" s="244">
        <v>0.55999999999999983</v>
      </c>
      <c r="F63" s="230">
        <v>2.5099999999999998</v>
      </c>
      <c r="G63" s="229"/>
      <c r="H63" s="243">
        <v>0.44</v>
      </c>
      <c r="I63" s="244">
        <v>1.25</v>
      </c>
      <c r="J63" s="244">
        <v>1.0600000000000003</v>
      </c>
      <c r="K63" s="244">
        <v>0.96</v>
      </c>
      <c r="L63" s="230">
        <v>3.71</v>
      </c>
      <c r="M63" s="229"/>
      <c r="N63" s="243">
        <v>0.56999999999999995</v>
      </c>
      <c r="O63" s="244">
        <v>1.38</v>
      </c>
      <c r="P63" s="244">
        <v>1.3400000000000003</v>
      </c>
      <c r="Q63" s="244">
        <v>0.76999999999999946</v>
      </c>
      <c r="R63" s="230">
        <v>4.0599999999999996</v>
      </c>
      <c r="S63" s="229"/>
      <c r="T63" s="243">
        <v>0.64</v>
      </c>
      <c r="U63" s="244">
        <v>1.38</v>
      </c>
      <c r="V63" s="244">
        <v>1.47</v>
      </c>
      <c r="W63" s="244">
        <v>0.86</v>
      </c>
      <c r="X63" s="230">
        <v>4.3499999999999996</v>
      </c>
      <c r="Y63" s="229"/>
      <c r="Z63" s="243">
        <v>0.46</v>
      </c>
      <c r="AA63" s="244">
        <v>1.1200000000000001</v>
      </c>
      <c r="AB63" s="244">
        <v>1.38</v>
      </c>
      <c r="AC63" s="244">
        <v>0.82</v>
      </c>
      <c r="AD63" s="230">
        <v>3.78</v>
      </c>
      <c r="AE63" s="229"/>
      <c r="AF63" s="243">
        <v>0.51</v>
      </c>
      <c r="AG63" s="244">
        <v>0.99</v>
      </c>
      <c r="AH63" s="244">
        <v>1.1100000000000001</v>
      </c>
      <c r="AI63" s="244">
        <v>0.41999999999999971</v>
      </c>
      <c r="AJ63" s="230">
        <v>3.03</v>
      </c>
      <c r="AK63" s="229"/>
      <c r="AL63" s="243">
        <v>0.1</v>
      </c>
      <c r="AM63" s="244">
        <v>1</v>
      </c>
      <c r="AN63" s="244">
        <v>1.1299999999999999</v>
      </c>
      <c r="AO63" s="244">
        <v>0.83000000000000018</v>
      </c>
      <c r="AP63" s="230">
        <v>3.06</v>
      </c>
      <c r="AQ63" s="229"/>
      <c r="AR63" s="243">
        <v>0.11</v>
      </c>
      <c r="AS63" s="244">
        <v>0.77</v>
      </c>
      <c r="AT63" s="244">
        <v>0.91</v>
      </c>
      <c r="AU63" s="244">
        <v>0.21</v>
      </c>
      <c r="AV63" s="230">
        <v>2</v>
      </c>
      <c r="AW63" s="229"/>
      <c r="AX63" s="243">
        <v>-0.13</v>
      </c>
      <c r="AY63" s="244">
        <v>0.72</v>
      </c>
      <c r="AZ63" s="244">
        <v>1.1299999999999999</v>
      </c>
      <c r="BA63" s="244">
        <v>-4.09</v>
      </c>
      <c r="BB63" s="230">
        <v>-2.37</v>
      </c>
      <c r="BD63" s="243">
        <v>-0.13</v>
      </c>
      <c r="BE63" s="244">
        <v>0.72</v>
      </c>
      <c r="BF63" s="244">
        <v>1.1299999999999999</v>
      </c>
      <c r="BG63" s="462" t="s">
        <v>187</v>
      </c>
      <c r="BH63" s="459" t="s">
        <v>185</v>
      </c>
      <c r="BI63" s="419"/>
      <c r="BJ63" s="243">
        <v>0.89</v>
      </c>
      <c r="BK63" s="244">
        <v>0.38</v>
      </c>
      <c r="BL63" s="244">
        <v>0.96</v>
      </c>
      <c r="BM63" s="244">
        <v>0.18000000000000027</v>
      </c>
      <c r="BN63" s="230">
        <v>2.41</v>
      </c>
      <c r="BP63" s="243"/>
      <c r="BQ63" s="244"/>
      <c r="BR63" s="244"/>
      <c r="BS63" s="244"/>
      <c r="BT63" s="230">
        <v>2.41</v>
      </c>
      <c r="BU63" s="347"/>
      <c r="BV63" s="243">
        <v>-0.47</v>
      </c>
      <c r="BW63" s="244">
        <v>0.35</v>
      </c>
      <c r="BX63" s="244">
        <v>1.1100000000000001</v>
      </c>
      <c r="BY63" s="244">
        <v>0.2</v>
      </c>
      <c r="BZ63" s="230">
        <v>1.19</v>
      </c>
      <c r="CB63" s="243">
        <v>-0.52</v>
      </c>
      <c r="CC63" s="244">
        <v>0.44</v>
      </c>
      <c r="CD63" s="244">
        <v>1.08</v>
      </c>
      <c r="CE63" s="244">
        <v>1.1099999999999999</v>
      </c>
      <c r="CF63" s="230">
        <v>2.11</v>
      </c>
      <c r="CH63" s="243">
        <v>-0.11</v>
      </c>
      <c r="CI63" s="244">
        <v>0.78</v>
      </c>
      <c r="CJ63" s="244">
        <v>1.33</v>
      </c>
      <c r="CK63" s="506">
        <f t="shared" si="0"/>
        <v>1.0299999999999998</v>
      </c>
      <c r="CL63" s="230">
        <v>3.03</v>
      </c>
      <c r="CN63" s="243">
        <v>-0.11</v>
      </c>
      <c r="CO63" s="244">
        <v>0.73</v>
      </c>
      <c r="CP63" s="244">
        <v>1.31</v>
      </c>
      <c r="CQ63" s="506">
        <f t="shared" ref="CQ63" si="24">CR63-SUM(CN63:CP63)</f>
        <v>1.0899999999999999</v>
      </c>
      <c r="CR63" s="230">
        <v>3.02</v>
      </c>
      <c r="CT63" s="243">
        <v>0.03</v>
      </c>
      <c r="CU63" s="244">
        <v>0.68</v>
      </c>
      <c r="CV63" s="244">
        <v>1.4</v>
      </c>
      <c r="CW63" s="506">
        <v>1.46</v>
      </c>
      <c r="CX63" s="230">
        <v>3.57</v>
      </c>
    </row>
    <row r="64" spans="1:103" x14ac:dyDescent="0.25">
      <c r="A64" s="56"/>
      <c r="B64" s="245"/>
      <c r="C64" s="246"/>
      <c r="D64" s="247"/>
      <c r="E64" s="247"/>
      <c r="F64" s="224"/>
      <c r="G64" s="247"/>
      <c r="H64" s="248"/>
      <c r="I64" s="246"/>
      <c r="J64" s="247"/>
      <c r="K64" s="247"/>
      <c r="L64" s="224"/>
      <c r="M64" s="247"/>
      <c r="N64" s="245"/>
      <c r="O64" s="246"/>
      <c r="P64" s="247"/>
      <c r="Q64" s="247"/>
      <c r="R64" s="224"/>
      <c r="S64" s="247"/>
      <c r="T64" s="245"/>
      <c r="U64" s="246"/>
      <c r="V64" s="247"/>
      <c r="W64" s="247"/>
      <c r="X64" s="224"/>
      <c r="Y64" s="247"/>
      <c r="Z64" s="245"/>
      <c r="AA64" s="246"/>
      <c r="AB64" s="247"/>
      <c r="AC64" s="247"/>
      <c r="AD64" s="224"/>
      <c r="AE64" s="247"/>
      <c r="AF64" s="245"/>
      <c r="AG64" s="246"/>
      <c r="AH64" s="247"/>
      <c r="AI64" s="247"/>
      <c r="AJ64" s="224"/>
      <c r="AK64" s="247"/>
      <c r="AL64" s="245"/>
      <c r="AM64" s="246"/>
      <c r="AN64" s="247"/>
      <c r="AO64" s="247"/>
      <c r="AP64" s="224"/>
      <c r="AQ64" s="247"/>
      <c r="AR64" s="245"/>
      <c r="AS64" s="246"/>
      <c r="AT64" s="247"/>
      <c r="AU64" s="247"/>
      <c r="AV64" s="224"/>
      <c r="AW64" s="247"/>
      <c r="AX64" s="245"/>
      <c r="AY64" s="247"/>
      <c r="AZ64" s="247"/>
      <c r="BA64" s="247"/>
      <c r="BB64" s="224"/>
      <c r="BD64" s="245"/>
      <c r="BE64" s="247"/>
      <c r="BF64" s="247"/>
      <c r="BG64" s="247"/>
      <c r="BH64" s="224"/>
      <c r="BI64" s="419"/>
      <c r="BJ64" s="245"/>
      <c r="BK64" s="246"/>
      <c r="BL64" s="247"/>
      <c r="BM64" s="247"/>
      <c r="BN64" s="224"/>
      <c r="BP64" s="245"/>
      <c r="BQ64" s="246"/>
      <c r="BR64" s="247"/>
      <c r="BS64" s="247"/>
      <c r="BT64" s="224"/>
      <c r="BU64" s="347"/>
      <c r="BV64" s="245"/>
      <c r="BW64" s="246"/>
      <c r="BX64" s="247"/>
      <c r="BY64" s="247"/>
      <c r="BZ64" s="224"/>
      <c r="CB64" s="245"/>
      <c r="CC64" s="246"/>
      <c r="CD64" s="247"/>
      <c r="CE64" s="247"/>
      <c r="CF64" s="224"/>
      <c r="CH64" s="245"/>
      <c r="CI64" s="246"/>
      <c r="CJ64" s="247"/>
      <c r="CK64" s="187"/>
      <c r="CL64" s="224"/>
      <c r="CN64" s="245"/>
      <c r="CO64" s="246"/>
      <c r="CP64" s="247"/>
      <c r="CQ64" s="187"/>
      <c r="CR64" s="224"/>
      <c r="CT64" s="245"/>
      <c r="CU64" s="246"/>
      <c r="CV64" s="247"/>
      <c r="CW64" s="187"/>
      <c r="CX64" s="224"/>
    </row>
    <row r="65" spans="1:102" x14ac:dyDescent="0.25">
      <c r="A65" s="51" t="s">
        <v>62</v>
      </c>
      <c r="B65" s="243" t="s">
        <v>105</v>
      </c>
      <c r="C65" s="244">
        <v>1.1299999999999999</v>
      </c>
      <c r="D65" s="244">
        <v>0.75</v>
      </c>
      <c r="E65" s="244">
        <v>0.54</v>
      </c>
      <c r="F65" s="230">
        <v>2.42</v>
      </c>
      <c r="G65" s="229"/>
      <c r="H65" s="243">
        <v>0.43</v>
      </c>
      <c r="I65" s="244">
        <v>1.2</v>
      </c>
      <c r="J65" s="244">
        <v>1.0299999999999998</v>
      </c>
      <c r="K65" s="244">
        <v>0.94</v>
      </c>
      <c r="L65" s="230">
        <v>3.6</v>
      </c>
      <c r="M65" s="229"/>
      <c r="N65" s="243">
        <v>0.55000000000000004</v>
      </c>
      <c r="O65" s="244">
        <v>1.3299999999999998</v>
      </c>
      <c r="P65" s="244">
        <v>1.3000000000000003</v>
      </c>
      <c r="Q65" s="244">
        <v>0.75999999999999979</v>
      </c>
      <c r="R65" s="230">
        <v>3.94</v>
      </c>
      <c r="S65" s="229"/>
      <c r="T65" s="243">
        <v>0.63</v>
      </c>
      <c r="U65" s="244">
        <v>1.36</v>
      </c>
      <c r="V65" s="244">
        <v>1.45</v>
      </c>
      <c r="W65" s="244">
        <v>0.87</v>
      </c>
      <c r="X65" s="230">
        <v>4.3099999999999996</v>
      </c>
      <c r="Y65" s="229"/>
      <c r="Z65" s="243">
        <v>0.46</v>
      </c>
      <c r="AA65" s="244">
        <v>1.1200000000000001</v>
      </c>
      <c r="AB65" s="244">
        <v>1.37</v>
      </c>
      <c r="AC65" s="244">
        <v>0.82</v>
      </c>
      <c r="AD65" s="230">
        <v>3.77</v>
      </c>
      <c r="AE65" s="229"/>
      <c r="AF65" s="243">
        <v>0.51</v>
      </c>
      <c r="AG65" s="244">
        <v>0.98</v>
      </c>
      <c r="AH65" s="244">
        <v>1.1100000000000001</v>
      </c>
      <c r="AI65" s="244">
        <v>0.41999999999999993</v>
      </c>
      <c r="AJ65" s="230">
        <v>3.02</v>
      </c>
      <c r="AK65" s="229"/>
      <c r="AL65" s="243">
        <v>0.09</v>
      </c>
      <c r="AM65" s="244">
        <v>1</v>
      </c>
      <c r="AN65" s="244">
        <v>1.1299999999999999</v>
      </c>
      <c r="AO65" s="244">
        <v>0.84000000000000019</v>
      </c>
      <c r="AP65" s="230">
        <v>3.06</v>
      </c>
      <c r="AQ65" s="229"/>
      <c r="AR65" s="243">
        <v>0.11</v>
      </c>
      <c r="AS65" s="244">
        <v>0.77</v>
      </c>
      <c r="AT65" s="244">
        <v>0.91</v>
      </c>
      <c r="AU65" s="244">
        <v>0.21</v>
      </c>
      <c r="AV65" s="230">
        <v>2</v>
      </c>
      <c r="AW65" s="229"/>
      <c r="AX65" s="243">
        <v>-0.13</v>
      </c>
      <c r="AY65" s="244">
        <v>0.72</v>
      </c>
      <c r="AZ65" s="244">
        <v>1.1200000000000001</v>
      </c>
      <c r="BA65" s="244">
        <v>-4.08</v>
      </c>
      <c r="BB65" s="230">
        <v>-2.37</v>
      </c>
      <c r="BD65" s="243">
        <v>-0.13</v>
      </c>
      <c r="BE65" s="244">
        <v>0.72</v>
      </c>
      <c r="BF65" s="244">
        <v>1.1200000000000001</v>
      </c>
      <c r="BG65" s="462" t="s">
        <v>186</v>
      </c>
      <c r="BH65" s="459" t="s">
        <v>185</v>
      </c>
      <c r="BI65" s="419"/>
      <c r="BJ65" s="243">
        <v>0.89</v>
      </c>
      <c r="BK65" s="244">
        <v>0.37</v>
      </c>
      <c r="BL65" s="244">
        <v>0.96</v>
      </c>
      <c r="BM65" s="244">
        <v>0.17000000000000004</v>
      </c>
      <c r="BN65" s="230">
        <v>2.39</v>
      </c>
      <c r="BP65" s="243"/>
      <c r="BQ65" s="244"/>
      <c r="BR65" s="244"/>
      <c r="BS65" s="244"/>
      <c r="BT65" s="230">
        <v>2.39</v>
      </c>
      <c r="BU65" s="347"/>
      <c r="BV65" s="243">
        <v>-0.46</v>
      </c>
      <c r="BW65" s="244">
        <v>0.34</v>
      </c>
      <c r="BX65" s="244">
        <v>1.1000000000000001</v>
      </c>
      <c r="BY65" s="244">
        <v>0.2</v>
      </c>
      <c r="BZ65" s="230">
        <v>1.18</v>
      </c>
      <c r="CB65" s="243">
        <v>-0.52</v>
      </c>
      <c r="CC65" s="244">
        <v>0.44</v>
      </c>
      <c r="CD65" s="244">
        <v>1.07</v>
      </c>
      <c r="CE65" s="244">
        <v>1.1100000000000001</v>
      </c>
      <c r="CF65" s="230">
        <v>2.1</v>
      </c>
      <c r="CH65" s="243">
        <v>-0.1</v>
      </c>
      <c r="CI65" s="244">
        <v>0.77</v>
      </c>
      <c r="CJ65" s="244">
        <v>1.31</v>
      </c>
      <c r="CK65" s="506">
        <f t="shared" si="0"/>
        <v>1.0299999999999998</v>
      </c>
      <c r="CL65" s="230">
        <v>3.01</v>
      </c>
      <c r="CN65" s="243">
        <v>-0.11</v>
      </c>
      <c r="CO65" s="244">
        <v>0.72</v>
      </c>
      <c r="CP65" s="244">
        <v>1.31</v>
      </c>
      <c r="CQ65" s="506">
        <f t="shared" ref="CQ65" si="25">CR65-SUM(CN65:CP65)</f>
        <v>1.08</v>
      </c>
      <c r="CR65" s="230">
        <v>3</v>
      </c>
      <c r="CT65" s="243">
        <v>0.03</v>
      </c>
      <c r="CU65" s="244">
        <v>0.67</v>
      </c>
      <c r="CV65" s="244">
        <v>1.39</v>
      </c>
      <c r="CW65" s="506">
        <v>1.46</v>
      </c>
      <c r="CX65" s="230">
        <v>3.55</v>
      </c>
    </row>
    <row r="66" spans="1:102" x14ac:dyDescent="0.25">
      <c r="AY66"/>
      <c r="BD66" s="21" t="s">
        <v>188</v>
      </c>
      <c r="BE66" s="460"/>
      <c r="BF66" s="460"/>
      <c r="BG66" s="460"/>
      <c r="BH66" s="460"/>
      <c r="BI66" s="461"/>
      <c r="BJ66" s="460"/>
      <c r="BK66" s="460"/>
      <c r="BL66" s="460"/>
      <c r="BV66" s="460"/>
      <c r="BW66" s="460"/>
      <c r="BX66" s="460"/>
      <c r="CB66" s="460"/>
      <c r="CC66" s="460"/>
      <c r="CD66" s="460"/>
      <c r="CH66" s="460"/>
      <c r="CI66" s="460"/>
      <c r="CJ66" s="460"/>
    </row>
    <row r="67" spans="1:102" ht="18.75" x14ac:dyDescent="0.3">
      <c r="A67" s="188" t="s">
        <v>123</v>
      </c>
      <c r="AJ67" s="358"/>
      <c r="AL67" s="182"/>
      <c r="AM67" s="182"/>
      <c r="AN67" s="182"/>
      <c r="AO67" s="182"/>
      <c r="AR67" s="182"/>
      <c r="AS67" s="182"/>
      <c r="AT67" s="182"/>
      <c r="AU67" s="182"/>
      <c r="AX67" s="182"/>
      <c r="AY67" s="182"/>
      <c r="AZ67" s="182"/>
      <c r="BA67" s="182"/>
      <c r="BC67" s="182"/>
      <c r="BE67" s="182"/>
      <c r="BF67" s="182"/>
      <c r="BG67" s="182"/>
      <c r="BK67" s="182"/>
      <c r="BL67" s="182"/>
      <c r="BM67" s="182"/>
      <c r="BQ67" s="182"/>
      <c r="BR67" s="182"/>
      <c r="BS67" s="182"/>
      <c r="BW67" s="182"/>
      <c r="BX67" s="182"/>
      <c r="BY67" s="182"/>
      <c r="CC67" s="182"/>
      <c r="CD67" s="182"/>
      <c r="CE67" s="182"/>
      <c r="CI67" s="182"/>
      <c r="CJ67" s="182"/>
      <c r="CK67" s="182"/>
    </row>
    <row r="68" spans="1:102" x14ac:dyDescent="0.25">
      <c r="AY68"/>
      <c r="BE68"/>
      <c r="BF68"/>
      <c r="BG68"/>
    </row>
    <row r="69" spans="1:102" x14ac:dyDescent="0.25">
      <c r="AJ69" s="356"/>
      <c r="AY69"/>
    </row>
  </sheetData>
  <mergeCells count="24">
    <mergeCell ref="CT6:CX6"/>
    <mergeCell ref="B5:C5"/>
    <mergeCell ref="F5:H5"/>
    <mergeCell ref="B6:F6"/>
    <mergeCell ref="H6:L6"/>
    <mergeCell ref="N6:R6"/>
    <mergeCell ref="AF6:AJ6"/>
    <mergeCell ref="BD3:BH5"/>
    <mergeCell ref="T6:X6"/>
    <mergeCell ref="Z6:AD6"/>
    <mergeCell ref="BD6:BH6"/>
    <mergeCell ref="AR6:AV6"/>
    <mergeCell ref="AL6:AP6"/>
    <mergeCell ref="AX6:BB6"/>
    <mergeCell ref="BP6:BT6"/>
    <mergeCell ref="BP3:BT5"/>
    <mergeCell ref="BJ6:BN6"/>
    <mergeCell ref="BB1:BK1"/>
    <mergeCell ref="BT1:BX1"/>
    <mergeCell ref="CN6:CR6"/>
    <mergeCell ref="CN3:CR5"/>
    <mergeCell ref="CH6:CL6"/>
    <mergeCell ref="CB6:CF6"/>
    <mergeCell ref="BV6:BZ6"/>
  </mergeCells>
  <pageMargins left="0.25" right="0.25" top="0.24" bottom="0.28000000000000003" header="0.3" footer="0.3"/>
  <pageSetup paperSize="8" scale="19"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pageSetUpPr fitToPage="1"/>
  </sheetPr>
  <dimension ref="A1:DA40"/>
  <sheetViews>
    <sheetView showGridLines="0" tabSelected="1" view="pageBreakPreview" zoomScale="80" zoomScaleNormal="75" zoomScaleSheetLayoutView="80" workbookViewId="0">
      <pane xSplit="1" topLeftCell="CA1" activePane="topRight" state="frozen"/>
      <selection pane="topRight" activeCell="CR26" sqref="CR26"/>
    </sheetView>
  </sheetViews>
  <sheetFormatPr baseColWidth="10" defaultRowHeight="15" x14ac:dyDescent="0.25"/>
  <cols>
    <col min="1" max="1" width="44.7109375" customWidth="1"/>
    <col min="2" max="5" width="7.5703125" customWidth="1"/>
    <col min="6" max="6" width="14.28515625" customWidth="1"/>
    <col min="7" max="7" width="1.7109375" customWidth="1"/>
    <col min="8" max="11" width="7.5703125" customWidth="1"/>
    <col min="12" max="12" width="14.28515625" customWidth="1"/>
    <col min="13" max="13" width="1.7109375" customWidth="1"/>
    <col min="14" max="14" width="7.5703125" customWidth="1"/>
    <col min="15" max="15" width="7.5703125" style="21" customWidth="1"/>
    <col min="16" max="17" width="7.5703125" customWidth="1"/>
    <col min="18" max="18" width="14.28515625" customWidth="1"/>
    <col min="19" max="19" width="1.7109375" customWidth="1"/>
    <col min="20" max="20" width="7.5703125" customWidth="1"/>
    <col min="21" max="21" width="7.5703125" style="21" customWidth="1"/>
    <col min="22" max="23" width="7.5703125" customWidth="1"/>
    <col min="24" max="24" width="14.28515625" customWidth="1"/>
    <col min="25" max="25" width="1.7109375" customWidth="1"/>
    <col min="26" max="29" width="7.5703125" customWidth="1"/>
    <col min="30" max="30" width="16.28515625" customWidth="1"/>
    <col min="31" max="31" width="1.7109375" customWidth="1"/>
    <col min="32" max="35" width="7.5703125" customWidth="1"/>
    <col min="36" max="36" width="12.28515625" customWidth="1"/>
    <col min="37" max="37" width="1.7109375" customWidth="1"/>
    <col min="38" max="41" width="7.5703125" customWidth="1"/>
    <col min="42" max="42" width="16.28515625" customWidth="1"/>
    <col min="43" max="43" width="1.7109375" customWidth="1"/>
    <col min="44" max="47" width="7.5703125" customWidth="1"/>
    <col min="48" max="48" width="16.28515625" bestFit="1" customWidth="1"/>
    <col min="49" max="49" width="1.7109375" customWidth="1"/>
    <col min="50" max="53" width="7.5703125" customWidth="1"/>
    <col min="54" max="54" width="16.28515625" bestFit="1" customWidth="1"/>
    <col min="55" max="55" width="2.28515625" customWidth="1"/>
    <col min="56" max="60" width="11.7109375" customWidth="1"/>
    <col min="61" max="61" width="1.5703125" customWidth="1"/>
    <col min="62" max="66" width="9.42578125" customWidth="1"/>
    <col min="67" max="67" width="1.42578125" customWidth="1"/>
    <col min="68" max="72" width="9.42578125" customWidth="1"/>
    <col min="73" max="73" width="1.7109375" customWidth="1"/>
    <col min="74" max="78" width="9.42578125" customWidth="1"/>
    <col min="79" max="79" width="2.28515625" customWidth="1"/>
    <col min="80" max="84" width="9.42578125" customWidth="1"/>
    <col min="85" max="85" width="1.7109375" customWidth="1"/>
    <col min="91" max="91" width="1.5703125" customWidth="1"/>
    <col min="97" max="97" width="1.5703125" customWidth="1"/>
  </cols>
  <sheetData>
    <row r="1" spans="1:105" x14ac:dyDescent="0.25">
      <c r="A1" s="1"/>
      <c r="B1" s="1"/>
      <c r="C1" s="1"/>
      <c r="D1" s="1"/>
      <c r="E1" s="1"/>
      <c r="F1" s="14"/>
      <c r="G1" s="14"/>
      <c r="H1" s="14"/>
      <c r="I1" s="14"/>
      <c r="J1" s="14"/>
      <c r="K1" s="14"/>
      <c r="L1" s="14"/>
      <c r="M1" s="14"/>
      <c r="N1" s="14"/>
      <c r="O1" s="20"/>
      <c r="P1" s="14"/>
      <c r="Q1" s="14"/>
      <c r="R1" s="14"/>
      <c r="S1" s="14"/>
      <c r="T1" s="14"/>
      <c r="U1" s="20"/>
      <c r="V1" s="14"/>
      <c r="W1" s="14"/>
      <c r="X1" s="14"/>
      <c r="Y1" s="14"/>
      <c r="Z1" s="14"/>
      <c r="AA1" s="14"/>
      <c r="AB1" s="14"/>
      <c r="AC1" s="14"/>
      <c r="AD1" s="13"/>
      <c r="AE1" s="14"/>
      <c r="AF1" s="14"/>
      <c r="AG1" s="14"/>
      <c r="AH1" s="14"/>
      <c r="AI1" s="14"/>
      <c r="AJ1" s="13"/>
      <c r="AK1" s="14"/>
      <c r="AL1" s="14"/>
      <c r="AM1" s="14"/>
      <c r="AN1" s="14"/>
      <c r="AO1" s="14"/>
      <c r="AP1" s="13"/>
      <c r="AQ1" s="14"/>
      <c r="AR1" s="14"/>
      <c r="AS1" s="14"/>
      <c r="AT1" s="14"/>
      <c r="AU1" s="14"/>
      <c r="AV1" s="13"/>
      <c r="AW1" s="14"/>
      <c r="AX1" s="14"/>
      <c r="AY1" s="14"/>
      <c r="AZ1" s="14"/>
      <c r="BA1" s="14"/>
      <c r="BB1" s="13"/>
      <c r="BC1" s="14"/>
      <c r="BD1" s="14"/>
      <c r="BE1" s="14"/>
      <c r="BF1" s="14"/>
      <c r="BG1" s="14"/>
      <c r="BH1" s="560"/>
      <c r="BI1" s="560"/>
      <c r="BJ1" s="560"/>
      <c r="BK1" s="560"/>
      <c r="BL1" s="560"/>
      <c r="BM1" s="560"/>
      <c r="BN1" s="560"/>
      <c r="BO1" s="469"/>
      <c r="BP1" s="469"/>
      <c r="BQ1" s="469"/>
      <c r="BR1" s="469"/>
      <c r="BS1" s="469"/>
      <c r="BT1" s="560"/>
      <c r="BU1" s="560"/>
      <c r="BV1" s="560"/>
      <c r="BW1" s="560"/>
      <c r="BX1" s="560"/>
      <c r="BY1" s="560"/>
      <c r="BZ1" s="560"/>
      <c r="CA1" s="560"/>
      <c r="CB1" s="560"/>
      <c r="CC1" s="560"/>
      <c r="CD1" s="560"/>
      <c r="CE1" s="560"/>
      <c r="CF1" s="560"/>
      <c r="CG1" s="560"/>
      <c r="CH1" s="560"/>
      <c r="CI1" s="560"/>
      <c r="CJ1" s="560"/>
      <c r="CK1" s="560"/>
      <c r="CL1" s="560"/>
      <c r="CM1" s="560"/>
      <c r="CN1" s="560"/>
      <c r="CO1" s="560"/>
      <c r="CP1" s="560"/>
      <c r="CQ1" s="560"/>
      <c r="CR1" s="560"/>
      <c r="CS1" s="560"/>
      <c r="CT1" s="560"/>
      <c r="CU1" s="560"/>
      <c r="CV1" s="560"/>
      <c r="CW1" s="560"/>
      <c r="CX1" s="560"/>
      <c r="CY1" s="560"/>
      <c r="CZ1" s="560"/>
      <c r="DA1" s="560"/>
    </row>
    <row r="2" spans="1:105" ht="18" x14ac:dyDescent="0.25">
      <c r="A2" s="72" t="s">
        <v>76</v>
      </c>
      <c r="B2" s="3"/>
      <c r="D2" s="3"/>
      <c r="E2" s="3"/>
      <c r="AP2" s="4"/>
      <c r="AV2" s="4"/>
      <c r="BB2" s="4"/>
      <c r="BN2" s="4"/>
      <c r="BT2" s="4" t="s">
        <v>39</v>
      </c>
      <c r="BZ2" s="4"/>
      <c r="CF2" s="4"/>
    </row>
    <row r="3" spans="1:105" ht="18" customHeight="1" x14ac:dyDescent="0.25">
      <c r="A3" s="72"/>
      <c r="B3" s="3"/>
      <c r="D3" s="3"/>
      <c r="E3" s="3"/>
      <c r="AD3" s="4"/>
      <c r="AJ3" s="4"/>
      <c r="AP3" s="4"/>
      <c r="AV3" s="4"/>
      <c r="BB3" s="4"/>
      <c r="BD3" s="548" t="s">
        <v>170</v>
      </c>
      <c r="BE3" s="548"/>
      <c r="BF3" s="548"/>
      <c r="BG3" s="548"/>
      <c r="BH3" s="548"/>
      <c r="BP3" s="548" t="s">
        <v>174</v>
      </c>
      <c r="BQ3" s="548"/>
      <c r="BR3" s="548"/>
      <c r="BS3" s="548"/>
      <c r="BT3" s="548"/>
      <c r="CN3" s="548" t="s">
        <v>235</v>
      </c>
      <c r="CO3" s="548"/>
      <c r="CP3" s="548"/>
      <c r="CQ3" s="548"/>
      <c r="CR3" s="548"/>
    </row>
    <row r="4" spans="1:105" x14ac:dyDescent="0.25">
      <c r="A4" s="5"/>
      <c r="B4" s="5"/>
      <c r="C4" s="5"/>
      <c r="D4" s="5"/>
      <c r="E4" s="5"/>
      <c r="F4" s="5"/>
      <c r="BD4" s="548"/>
      <c r="BE4" s="548"/>
      <c r="BF4" s="548"/>
      <c r="BG4" s="548"/>
      <c r="BH4" s="548"/>
      <c r="BP4" s="548"/>
      <c r="BQ4" s="548"/>
      <c r="BR4" s="548"/>
      <c r="BS4" s="548"/>
      <c r="BT4" s="548"/>
      <c r="CN4" s="548"/>
      <c r="CO4" s="548"/>
      <c r="CP4" s="548"/>
      <c r="CQ4" s="548"/>
      <c r="CR4" s="548"/>
    </row>
    <row r="5" spans="1:105" ht="15.75" thickBot="1" x14ac:dyDescent="0.3">
      <c r="A5" s="6"/>
      <c r="B5" s="554"/>
      <c r="C5" s="554"/>
      <c r="D5" s="119"/>
      <c r="E5" s="119"/>
      <c r="F5" s="554"/>
      <c r="G5" s="554"/>
      <c r="H5" s="554"/>
      <c r="S5" s="333"/>
      <c r="Y5" s="333"/>
      <c r="AE5" s="333"/>
      <c r="AK5" s="333"/>
      <c r="AW5" s="333"/>
      <c r="BD5" s="552"/>
      <c r="BE5" s="552"/>
      <c r="BF5" s="552"/>
      <c r="BG5" s="552"/>
      <c r="BH5" s="552"/>
      <c r="BI5" s="333"/>
      <c r="BJ5" s="333"/>
      <c r="BK5" s="333"/>
      <c r="BP5" s="552"/>
      <c r="BQ5" s="552"/>
      <c r="BR5" s="552"/>
      <c r="BS5" s="552"/>
      <c r="BT5" s="552"/>
      <c r="BV5" s="333"/>
      <c r="BW5" s="333"/>
      <c r="CB5" s="333"/>
      <c r="CC5" s="333"/>
      <c r="CN5" s="552"/>
      <c r="CO5" s="552"/>
      <c r="CP5" s="552"/>
      <c r="CQ5" s="552"/>
      <c r="CR5" s="552"/>
    </row>
    <row r="6" spans="1:105" ht="17.25" thickTop="1" thickBot="1" x14ac:dyDescent="0.3">
      <c r="A6" s="126"/>
      <c r="B6" s="557">
        <v>2005</v>
      </c>
      <c r="C6" s="558"/>
      <c r="D6" s="558"/>
      <c r="E6" s="558"/>
      <c r="F6" s="559"/>
      <c r="G6" s="502"/>
      <c r="H6" s="557" t="s">
        <v>22</v>
      </c>
      <c r="I6" s="558"/>
      <c r="J6" s="558"/>
      <c r="K6" s="558"/>
      <c r="L6" s="559"/>
      <c r="M6" s="503"/>
      <c r="N6" s="557" t="s">
        <v>23</v>
      </c>
      <c r="O6" s="558"/>
      <c r="P6" s="558"/>
      <c r="Q6" s="558"/>
      <c r="R6" s="559"/>
      <c r="S6" s="504"/>
      <c r="T6" s="557" t="s">
        <v>24</v>
      </c>
      <c r="U6" s="558"/>
      <c r="V6" s="558"/>
      <c r="W6" s="558"/>
      <c r="X6" s="559"/>
      <c r="Y6" s="504"/>
      <c r="Z6" s="557" t="s">
        <v>25</v>
      </c>
      <c r="AA6" s="558"/>
      <c r="AB6" s="558"/>
      <c r="AC6" s="558"/>
      <c r="AD6" s="559"/>
      <c r="AE6" s="504"/>
      <c r="AF6" s="557" t="s">
        <v>109</v>
      </c>
      <c r="AG6" s="558"/>
      <c r="AH6" s="558"/>
      <c r="AI6" s="558"/>
      <c r="AJ6" s="559"/>
      <c r="AK6" s="504"/>
      <c r="AL6" s="557" t="s">
        <v>117</v>
      </c>
      <c r="AM6" s="558"/>
      <c r="AN6" s="558"/>
      <c r="AO6" s="558"/>
      <c r="AP6" s="559"/>
      <c r="AQ6" s="503"/>
      <c r="AR6" s="557" t="s">
        <v>131</v>
      </c>
      <c r="AS6" s="558"/>
      <c r="AT6" s="558"/>
      <c r="AU6" s="558"/>
      <c r="AV6" s="559"/>
      <c r="AW6" s="504"/>
      <c r="AX6" s="557" t="s">
        <v>136</v>
      </c>
      <c r="AY6" s="558"/>
      <c r="AZ6" s="558"/>
      <c r="BA6" s="558"/>
      <c r="BB6" s="559"/>
      <c r="BD6" s="557" t="s">
        <v>164</v>
      </c>
      <c r="BE6" s="558"/>
      <c r="BF6" s="558"/>
      <c r="BG6" s="558"/>
      <c r="BH6" s="559"/>
      <c r="BI6" s="394"/>
      <c r="BJ6" s="557" t="s">
        <v>158</v>
      </c>
      <c r="BK6" s="558"/>
      <c r="BL6" s="558"/>
      <c r="BM6" s="558"/>
      <c r="BN6" s="559"/>
      <c r="BP6" s="557" t="s">
        <v>173</v>
      </c>
      <c r="BQ6" s="558"/>
      <c r="BR6" s="558"/>
      <c r="BS6" s="558"/>
      <c r="BT6" s="559"/>
      <c r="BV6" s="557" t="s">
        <v>190</v>
      </c>
      <c r="BW6" s="558"/>
      <c r="BX6" s="558"/>
      <c r="BY6" s="558"/>
      <c r="BZ6" s="559"/>
      <c r="CB6" s="557" t="s">
        <v>223</v>
      </c>
      <c r="CC6" s="558"/>
      <c r="CD6" s="558"/>
      <c r="CE6" s="558"/>
      <c r="CF6" s="559"/>
      <c r="CH6" s="557" t="s">
        <v>228</v>
      </c>
      <c r="CI6" s="558"/>
      <c r="CJ6" s="558"/>
      <c r="CK6" s="558"/>
      <c r="CL6" s="559"/>
      <c r="CN6" s="557" t="s">
        <v>233</v>
      </c>
      <c r="CO6" s="558"/>
      <c r="CP6" s="558"/>
      <c r="CQ6" s="558"/>
      <c r="CR6" s="559"/>
      <c r="CT6" s="557" t="s">
        <v>237</v>
      </c>
      <c r="CU6" s="558"/>
      <c r="CV6" s="558"/>
      <c r="CW6" s="558"/>
      <c r="CX6" s="559"/>
    </row>
    <row r="7" spans="1:105"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189" t="s">
        <v>63</v>
      </c>
      <c r="AA7" s="166" t="s">
        <v>64</v>
      </c>
      <c r="AB7" s="35" t="s">
        <v>65</v>
      </c>
      <c r="AC7" s="35" t="s">
        <v>66</v>
      </c>
      <c r="AD7" s="125" t="s">
        <v>67</v>
      </c>
      <c r="AE7" s="7"/>
      <c r="AF7" s="189" t="s">
        <v>63</v>
      </c>
      <c r="AG7" s="166" t="s">
        <v>64</v>
      </c>
      <c r="AH7" s="35" t="s">
        <v>65</v>
      </c>
      <c r="AI7" s="35" t="s">
        <v>66</v>
      </c>
      <c r="AJ7" s="125" t="s">
        <v>67</v>
      </c>
      <c r="AK7" s="7"/>
      <c r="AL7" s="189" t="s">
        <v>63</v>
      </c>
      <c r="AM7" s="166" t="s">
        <v>64</v>
      </c>
      <c r="AN7" s="35" t="s">
        <v>65</v>
      </c>
      <c r="AO7" s="35" t="s">
        <v>66</v>
      </c>
      <c r="AP7" s="125" t="s">
        <v>67</v>
      </c>
      <c r="AQ7" s="7"/>
      <c r="AR7" s="189" t="s">
        <v>63</v>
      </c>
      <c r="AS7" s="166" t="s">
        <v>64</v>
      </c>
      <c r="AT7" s="35" t="s">
        <v>65</v>
      </c>
      <c r="AU7" s="35" t="s">
        <v>66</v>
      </c>
      <c r="AV7" s="125" t="s">
        <v>67</v>
      </c>
      <c r="AW7" s="7"/>
      <c r="AX7" s="189" t="s">
        <v>63</v>
      </c>
      <c r="AY7" s="166" t="s">
        <v>64</v>
      </c>
      <c r="AZ7" s="35" t="s">
        <v>65</v>
      </c>
      <c r="BA7" s="35" t="s">
        <v>66</v>
      </c>
      <c r="BB7" s="125" t="s">
        <v>67</v>
      </c>
      <c r="BD7" s="34" t="s">
        <v>166</v>
      </c>
      <c r="BE7" s="35" t="s">
        <v>167</v>
      </c>
      <c r="BF7" s="35" t="s">
        <v>65</v>
      </c>
      <c r="BG7" s="35" t="s">
        <v>66</v>
      </c>
      <c r="BH7" s="125" t="s">
        <v>67</v>
      </c>
      <c r="BJ7" s="189" t="s">
        <v>63</v>
      </c>
      <c r="BK7" s="166" t="s">
        <v>64</v>
      </c>
      <c r="BL7" s="35" t="s">
        <v>65</v>
      </c>
      <c r="BM7" s="35" t="s">
        <v>66</v>
      </c>
      <c r="BN7" s="125" t="s">
        <v>67</v>
      </c>
      <c r="BP7" s="189" t="s">
        <v>63</v>
      </c>
      <c r="BQ7" s="166" t="s">
        <v>64</v>
      </c>
      <c r="BR7" s="35" t="s">
        <v>65</v>
      </c>
      <c r="BS7" s="35" t="s">
        <v>66</v>
      </c>
      <c r="BT7" s="125" t="s">
        <v>67</v>
      </c>
      <c r="BV7" s="189" t="s">
        <v>63</v>
      </c>
      <c r="BW7" s="166" t="s">
        <v>64</v>
      </c>
      <c r="BX7" s="35" t="s">
        <v>65</v>
      </c>
      <c r="BY7" s="35" t="s">
        <v>66</v>
      </c>
      <c r="BZ7" s="125" t="s">
        <v>67</v>
      </c>
      <c r="CB7" s="189" t="s">
        <v>63</v>
      </c>
      <c r="CC7" s="166" t="s">
        <v>64</v>
      </c>
      <c r="CD7" s="35" t="s">
        <v>65</v>
      </c>
      <c r="CE7" s="35" t="s">
        <v>66</v>
      </c>
      <c r="CF7" s="125" t="s">
        <v>67</v>
      </c>
      <c r="CH7" s="189" t="s">
        <v>63</v>
      </c>
      <c r="CI7" s="166" t="s">
        <v>64</v>
      </c>
      <c r="CJ7" s="35" t="s">
        <v>65</v>
      </c>
      <c r="CK7" s="35" t="s">
        <v>66</v>
      </c>
      <c r="CL7" s="125" t="s">
        <v>67</v>
      </c>
      <c r="CN7" s="189" t="s">
        <v>63</v>
      </c>
      <c r="CO7" s="166" t="s">
        <v>64</v>
      </c>
      <c r="CP7" s="35" t="s">
        <v>65</v>
      </c>
      <c r="CQ7" s="35" t="s">
        <v>66</v>
      </c>
      <c r="CR7" s="125" t="s">
        <v>67</v>
      </c>
      <c r="CT7" s="189" t="s">
        <v>63</v>
      </c>
      <c r="CU7" s="166" t="s">
        <v>64</v>
      </c>
      <c r="CV7" s="35" t="s">
        <v>65</v>
      </c>
      <c r="CW7" s="35" t="s">
        <v>66</v>
      </c>
      <c r="CX7" s="125" t="s">
        <v>67</v>
      </c>
    </row>
    <row r="8" spans="1:105" x14ac:dyDescent="0.25">
      <c r="A8" s="39"/>
      <c r="B8" s="78"/>
      <c r="C8" s="89"/>
      <c r="D8" s="29"/>
      <c r="E8" s="29"/>
      <c r="F8" s="97"/>
      <c r="G8" s="99"/>
      <c r="H8" s="78"/>
      <c r="I8" s="89"/>
      <c r="J8" s="29"/>
      <c r="K8" s="29"/>
      <c r="L8" s="97"/>
      <c r="M8" s="99"/>
      <c r="N8" s="78"/>
      <c r="O8" s="89"/>
      <c r="P8" s="29"/>
      <c r="Q8" s="29"/>
      <c r="R8" s="97"/>
      <c r="S8" s="99"/>
      <c r="T8" s="78"/>
      <c r="U8" s="89"/>
      <c r="V8" s="29"/>
      <c r="W8" s="29"/>
      <c r="X8" s="97"/>
      <c r="Y8" s="99"/>
      <c r="Z8" s="78"/>
      <c r="AA8" s="89"/>
      <c r="AB8" s="29"/>
      <c r="AC8" s="29"/>
      <c r="AD8" s="97"/>
      <c r="AE8" s="99"/>
      <c r="AF8" s="78"/>
      <c r="AG8" s="89"/>
      <c r="AH8" s="29"/>
      <c r="AI8" s="29"/>
      <c r="AJ8" s="97"/>
      <c r="AK8" s="99"/>
      <c r="AL8" s="78"/>
      <c r="AM8" s="89"/>
      <c r="AN8" s="29"/>
      <c r="AO8" s="29"/>
      <c r="AP8" s="97"/>
      <c r="AQ8" s="99"/>
      <c r="AR8" s="78"/>
      <c r="AS8" s="89"/>
      <c r="AT8" s="29"/>
      <c r="AU8" s="29"/>
      <c r="AV8" s="97"/>
      <c r="AW8" s="99"/>
      <c r="AX8" s="78"/>
      <c r="AY8" s="89"/>
      <c r="AZ8" s="29"/>
      <c r="BA8" s="29"/>
      <c r="BB8" s="97"/>
      <c r="BD8" s="78"/>
      <c r="BE8" s="29"/>
      <c r="BF8" s="29"/>
      <c r="BG8" s="29"/>
      <c r="BH8" s="97"/>
      <c r="BJ8" s="78"/>
      <c r="BK8" s="89"/>
      <c r="BL8" s="29"/>
      <c r="BM8" s="29"/>
      <c r="BN8" s="97"/>
      <c r="BP8" s="78"/>
      <c r="BQ8" s="89"/>
      <c r="BR8" s="29"/>
      <c r="BS8" s="29"/>
      <c r="BT8" s="97"/>
      <c r="BV8" s="78"/>
      <c r="BW8" s="89"/>
      <c r="BX8" s="29"/>
      <c r="BY8" s="29"/>
      <c r="BZ8" s="97"/>
      <c r="CB8" s="78"/>
      <c r="CC8" s="89"/>
      <c r="CD8" s="29"/>
      <c r="CE8" s="29"/>
      <c r="CF8" s="97"/>
      <c r="CH8" s="78"/>
      <c r="CI8" s="89"/>
      <c r="CJ8" s="29"/>
      <c r="CK8" s="29"/>
      <c r="CL8" s="97"/>
      <c r="CN8" s="78"/>
      <c r="CO8" s="89"/>
      <c r="CP8" s="29"/>
      <c r="CQ8" s="29"/>
      <c r="CR8" s="97"/>
      <c r="CT8" s="78"/>
      <c r="CU8" s="89"/>
      <c r="CV8" s="29"/>
      <c r="CW8" s="29"/>
      <c r="CX8" s="97"/>
    </row>
    <row r="9" spans="1:105" ht="15.75" thickBot="1" x14ac:dyDescent="0.3">
      <c r="A9" s="40"/>
      <c r="B9" s="80"/>
      <c r="C9" s="84"/>
      <c r="D9" s="84"/>
      <c r="E9" s="84"/>
      <c r="F9" s="98"/>
      <c r="G9" s="16"/>
      <c r="H9" s="80"/>
      <c r="I9" s="84"/>
      <c r="J9" s="84"/>
      <c r="K9" s="84"/>
      <c r="L9" s="98"/>
      <c r="M9" s="16"/>
      <c r="N9" s="80"/>
      <c r="O9" s="84"/>
      <c r="P9" s="84"/>
      <c r="Q9" s="84"/>
      <c r="R9" s="98"/>
      <c r="S9" s="16"/>
      <c r="T9" s="80"/>
      <c r="U9" s="84"/>
      <c r="V9" s="84"/>
      <c r="W9" s="84"/>
      <c r="X9" s="98"/>
      <c r="Y9" s="16"/>
      <c r="Z9" s="80"/>
      <c r="AA9" s="84"/>
      <c r="AB9" s="84"/>
      <c r="AC9" s="84"/>
      <c r="AD9" s="98"/>
      <c r="AE9" s="16"/>
      <c r="AF9" s="80"/>
      <c r="AG9" s="84"/>
      <c r="AH9" s="84"/>
      <c r="AI9" s="84"/>
      <c r="AJ9" s="98"/>
      <c r="AK9" s="16"/>
      <c r="AL9" s="80"/>
      <c r="AM9" s="84"/>
      <c r="AN9" s="84"/>
      <c r="AO9" s="84"/>
      <c r="AP9" s="98"/>
      <c r="AQ9" s="16"/>
      <c r="AR9" s="80"/>
      <c r="AS9" s="84"/>
      <c r="AT9" s="84"/>
      <c r="AU9" s="84"/>
      <c r="AV9" s="98"/>
      <c r="AW9" s="16"/>
      <c r="AX9" s="80"/>
      <c r="AY9" s="84"/>
      <c r="AZ9" s="84"/>
      <c r="BA9" s="84"/>
      <c r="BB9" s="98"/>
      <c r="BD9" s="80"/>
      <c r="BE9" s="84"/>
      <c r="BF9" s="84"/>
      <c r="BG9" s="84"/>
      <c r="BH9" s="98"/>
      <c r="BJ9" s="80"/>
      <c r="BK9" s="84"/>
      <c r="BL9" s="84"/>
      <c r="BM9" s="84"/>
      <c r="BN9" s="98"/>
      <c r="BP9" s="80"/>
      <c r="BQ9" s="84"/>
      <c r="BR9" s="84"/>
      <c r="BS9" s="84"/>
      <c r="BT9" s="98"/>
      <c r="BV9" s="80"/>
      <c r="BW9" s="84"/>
      <c r="BX9" s="84"/>
      <c r="BY9" s="84"/>
      <c r="BZ9" s="98"/>
      <c r="CB9" s="80"/>
      <c r="CC9" s="84"/>
      <c r="CD9" s="84"/>
      <c r="CE9" s="84"/>
      <c r="CF9" s="98"/>
      <c r="CH9" s="80"/>
      <c r="CI9" s="84"/>
      <c r="CJ9" s="84"/>
      <c r="CK9" s="84"/>
      <c r="CL9" s="98"/>
      <c r="CN9" s="80"/>
      <c r="CO9" s="84"/>
      <c r="CP9" s="84"/>
      <c r="CQ9" s="84"/>
      <c r="CR9" s="98"/>
      <c r="CT9" s="80"/>
      <c r="CU9" s="84"/>
      <c r="CV9" s="84"/>
      <c r="CW9" s="84"/>
      <c r="CX9" s="98"/>
    </row>
    <row r="10" spans="1:105" x14ac:dyDescent="0.25">
      <c r="A10" s="42"/>
      <c r="B10" s="213"/>
      <c r="C10" s="187"/>
      <c r="D10" s="187"/>
      <c r="E10" s="187"/>
      <c r="F10" s="95"/>
      <c r="G10" s="187"/>
      <c r="H10" s="213"/>
      <c r="I10" s="187"/>
      <c r="J10" s="187"/>
      <c r="K10" s="187"/>
      <c r="L10" s="95"/>
      <c r="M10" s="187"/>
      <c r="N10" s="213"/>
      <c r="O10" s="187"/>
      <c r="P10" s="187"/>
      <c r="Q10" s="187"/>
      <c r="R10" s="95"/>
      <c r="S10" s="187"/>
      <c r="T10" s="213"/>
      <c r="U10" s="187"/>
      <c r="V10" s="187"/>
      <c r="W10" s="187"/>
      <c r="X10" s="95"/>
      <c r="Y10" s="187"/>
      <c r="Z10" s="213"/>
      <c r="AA10" s="187"/>
      <c r="AB10" s="187"/>
      <c r="AC10" s="187"/>
      <c r="AD10" s="95"/>
      <c r="AE10" s="187"/>
      <c r="AF10" s="213"/>
      <c r="AG10" s="187"/>
      <c r="AH10" s="187"/>
      <c r="AI10" s="187"/>
      <c r="AJ10" s="95"/>
      <c r="AK10" s="187"/>
      <c r="AL10" s="213"/>
      <c r="AM10" s="187"/>
      <c r="AN10" s="187"/>
      <c r="AO10" s="187"/>
      <c r="AP10" s="95"/>
      <c r="AQ10" s="187"/>
      <c r="AR10" s="213"/>
      <c r="AS10" s="187"/>
      <c r="AT10" s="187"/>
      <c r="AU10" s="187"/>
      <c r="AV10" s="95"/>
      <c r="AW10" s="187"/>
      <c r="AX10" s="213"/>
      <c r="AY10" s="187"/>
      <c r="AZ10" s="187"/>
      <c r="BA10" s="187"/>
      <c r="BB10" s="95"/>
      <c r="BD10" s="213"/>
      <c r="BE10" s="187"/>
      <c r="BF10" s="187"/>
      <c r="BG10" s="187"/>
      <c r="BH10" s="95"/>
      <c r="BJ10" s="213"/>
      <c r="BK10" s="187"/>
      <c r="BL10" s="187"/>
      <c r="BM10" s="187"/>
      <c r="BN10" s="95"/>
      <c r="BP10" s="213"/>
      <c r="BQ10" s="187"/>
      <c r="BR10" s="187"/>
      <c r="BS10" s="187"/>
      <c r="BT10" s="95"/>
      <c r="BV10" s="213"/>
      <c r="BW10" s="187"/>
      <c r="BX10" s="187"/>
      <c r="BY10" s="187"/>
      <c r="BZ10" s="95"/>
      <c r="CB10" s="213"/>
      <c r="CC10" s="187"/>
      <c r="CD10" s="187"/>
      <c r="CE10" s="187"/>
      <c r="CF10" s="95"/>
      <c r="CH10" s="213"/>
      <c r="CI10" s="187"/>
      <c r="CJ10" s="187"/>
      <c r="CK10" s="187"/>
      <c r="CL10" s="95"/>
      <c r="CN10" s="213"/>
      <c r="CO10" s="187"/>
      <c r="CP10" s="187"/>
      <c r="CQ10" s="187"/>
      <c r="CR10" s="95"/>
      <c r="CT10" s="213"/>
      <c r="CU10" s="187"/>
      <c r="CV10" s="187"/>
      <c r="CW10" s="187"/>
      <c r="CX10" s="95"/>
    </row>
    <row r="11" spans="1:105" x14ac:dyDescent="0.25">
      <c r="A11" s="43" t="s">
        <v>70</v>
      </c>
      <c r="B11" s="216">
        <v>516</v>
      </c>
      <c r="C11" s="218">
        <v>937</v>
      </c>
      <c r="D11" s="218">
        <v>906</v>
      </c>
      <c r="E11" s="218">
        <v>731</v>
      </c>
      <c r="F11" s="219">
        <v>3090</v>
      </c>
      <c r="G11" s="215"/>
      <c r="H11" s="216">
        <v>533</v>
      </c>
      <c r="I11" s="218">
        <v>849</v>
      </c>
      <c r="J11" s="218">
        <v>929</v>
      </c>
      <c r="K11" s="218">
        <v>844</v>
      </c>
      <c r="L11" s="219">
        <v>3155</v>
      </c>
      <c r="M11" s="215"/>
      <c r="N11" s="216">
        <v>607</v>
      </c>
      <c r="O11" s="217">
        <v>972</v>
      </c>
      <c r="P11" s="218">
        <v>1028</v>
      </c>
      <c r="Q11" s="218">
        <v>912</v>
      </c>
      <c r="R11" s="219">
        <v>3519</v>
      </c>
      <c r="S11" s="215"/>
      <c r="T11" s="216">
        <v>613</v>
      </c>
      <c r="U11" s="217">
        <v>1064</v>
      </c>
      <c r="V11" s="218">
        <v>1026</v>
      </c>
      <c r="W11" s="218">
        <v>839</v>
      </c>
      <c r="X11" s="219">
        <v>3542</v>
      </c>
      <c r="Y11" s="215"/>
      <c r="Z11" s="216">
        <v>432</v>
      </c>
      <c r="AA11" s="218">
        <v>1058</v>
      </c>
      <c r="AB11" s="218">
        <v>1117</v>
      </c>
      <c r="AC11" s="218">
        <v>823</v>
      </c>
      <c r="AD11" s="219">
        <v>3430</v>
      </c>
      <c r="AE11" s="215"/>
      <c r="AF11" s="216">
        <v>462</v>
      </c>
      <c r="AG11" s="218">
        <v>995</v>
      </c>
      <c r="AH11" s="218">
        <v>971</v>
      </c>
      <c r="AI11" s="218">
        <v>816</v>
      </c>
      <c r="AJ11" s="219">
        <v>3244</v>
      </c>
      <c r="AK11" s="215"/>
      <c r="AL11" s="216">
        <v>458</v>
      </c>
      <c r="AM11" s="218">
        <v>1044</v>
      </c>
      <c r="AN11" s="218">
        <v>981</v>
      </c>
      <c r="AO11" s="218">
        <v>842</v>
      </c>
      <c r="AP11" s="219">
        <v>3325</v>
      </c>
      <c r="AQ11" s="215"/>
      <c r="AR11" s="216">
        <v>407</v>
      </c>
      <c r="AS11" s="218">
        <v>867</v>
      </c>
      <c r="AT11" s="218">
        <v>841</v>
      </c>
      <c r="AU11" s="218">
        <v>662</v>
      </c>
      <c r="AV11" s="219">
        <v>2777</v>
      </c>
      <c r="AW11" s="215"/>
      <c r="AX11" s="216">
        <v>212</v>
      </c>
      <c r="AY11" s="218">
        <v>795</v>
      </c>
      <c r="AZ11" s="218">
        <v>995</v>
      </c>
      <c r="BA11" s="218">
        <v>740</v>
      </c>
      <c r="BB11" s="219">
        <v>2742</v>
      </c>
      <c r="BD11" s="216">
        <v>212</v>
      </c>
      <c r="BE11" s="218">
        <v>790</v>
      </c>
      <c r="BF11" s="218">
        <v>982</v>
      </c>
      <c r="BG11" s="218">
        <v>736</v>
      </c>
      <c r="BH11" s="219">
        <v>2720</v>
      </c>
      <c r="BI11" s="347"/>
      <c r="BJ11" s="216">
        <v>390</v>
      </c>
      <c r="BK11" s="218">
        <v>654</v>
      </c>
      <c r="BL11" s="218">
        <v>809</v>
      </c>
      <c r="BM11" s="218">
        <v>405</v>
      </c>
      <c r="BN11" s="219">
        <v>2258</v>
      </c>
      <c r="BP11" s="216">
        <v>308</v>
      </c>
      <c r="BQ11" s="218">
        <v>681</v>
      </c>
      <c r="BR11" s="218">
        <v>836</v>
      </c>
      <c r="BS11" s="218">
        <v>433</v>
      </c>
      <c r="BT11" s="219">
        <v>2258</v>
      </c>
      <c r="BV11" s="216">
        <v>41</v>
      </c>
      <c r="BW11" s="218">
        <v>649</v>
      </c>
      <c r="BX11" s="218">
        <v>798</v>
      </c>
      <c r="BY11" s="218">
        <v>579</v>
      </c>
      <c r="BZ11" s="219">
        <v>2067</v>
      </c>
      <c r="CB11" s="216">
        <v>117</v>
      </c>
      <c r="CC11" s="218">
        <v>719</v>
      </c>
      <c r="CD11" s="218">
        <v>884</v>
      </c>
      <c r="CE11" s="218">
        <v>784</v>
      </c>
      <c r="CF11" s="219">
        <f>SUM(CB11:CE11)</f>
        <v>2504</v>
      </c>
      <c r="CH11" s="216">
        <v>266</v>
      </c>
      <c r="CI11" s="218">
        <v>787</v>
      </c>
      <c r="CJ11" s="218">
        <v>971</v>
      </c>
      <c r="CK11" s="218">
        <f>CL11-SUM(CH11:CJ11)</f>
        <v>860</v>
      </c>
      <c r="CL11" s="219">
        <v>2884</v>
      </c>
      <c r="CN11" s="216">
        <v>243</v>
      </c>
      <c r="CO11" s="218">
        <v>743</v>
      </c>
      <c r="CP11" s="218">
        <v>948</v>
      </c>
      <c r="CQ11" s="218">
        <f>CR11-SUM(CN11:CP11)</f>
        <v>877</v>
      </c>
      <c r="CR11" s="219">
        <v>2811</v>
      </c>
      <c r="CT11" s="216">
        <v>218</v>
      </c>
      <c r="CU11" s="218">
        <v>828</v>
      </c>
      <c r="CV11" s="218">
        <v>1031</v>
      </c>
      <c r="CW11" s="218">
        <f>CX11-SUM(CT11:CV11)</f>
        <v>1054</v>
      </c>
      <c r="CX11" s="219">
        <v>3131</v>
      </c>
    </row>
    <row r="12" spans="1:105" x14ac:dyDescent="0.25">
      <c r="A12" s="41"/>
      <c r="B12" s="213"/>
      <c r="C12" s="187"/>
      <c r="D12" s="187"/>
      <c r="E12" s="231"/>
      <c r="F12" s="95"/>
      <c r="G12" s="187"/>
      <c r="H12" s="213"/>
      <c r="I12" s="187"/>
      <c r="J12" s="187"/>
      <c r="K12" s="231"/>
      <c r="L12" s="95"/>
      <c r="M12" s="187"/>
      <c r="N12" s="213"/>
      <c r="O12" s="187"/>
      <c r="P12" s="187"/>
      <c r="Q12" s="231"/>
      <c r="R12" s="95"/>
      <c r="S12" s="187"/>
      <c r="T12" s="213"/>
      <c r="U12" s="187"/>
      <c r="V12" s="187"/>
      <c r="W12" s="231"/>
      <c r="X12" s="95"/>
      <c r="Y12" s="187"/>
      <c r="Z12" s="213"/>
      <c r="AA12" s="187"/>
      <c r="AB12" s="187"/>
      <c r="AC12" s="187"/>
      <c r="AD12" s="95"/>
      <c r="AE12" s="187"/>
      <c r="AF12" s="213"/>
      <c r="AG12" s="187"/>
      <c r="AH12" s="187"/>
      <c r="AI12" s="187"/>
      <c r="AJ12" s="95"/>
      <c r="AK12" s="187"/>
      <c r="AL12" s="213"/>
      <c r="AM12" s="187"/>
      <c r="AN12" s="187"/>
      <c r="AO12" s="187"/>
      <c r="AP12" s="95"/>
      <c r="AQ12" s="187"/>
      <c r="AR12" s="213"/>
      <c r="AS12" s="187"/>
      <c r="AT12" s="187"/>
      <c r="AU12" s="187"/>
      <c r="AV12" s="95"/>
      <c r="AW12" s="187"/>
      <c r="AX12" s="213"/>
      <c r="AY12" s="187"/>
      <c r="AZ12" s="187"/>
      <c r="BA12" s="187"/>
      <c r="BB12" s="95"/>
      <c r="BD12" s="213"/>
      <c r="BE12" s="187"/>
      <c r="BF12" s="187"/>
      <c r="BG12" s="187"/>
      <c r="BH12" s="95"/>
      <c r="BJ12" s="213"/>
      <c r="BK12" s="187"/>
      <c r="BL12" s="187"/>
      <c r="BM12" s="187"/>
      <c r="BN12" s="95"/>
      <c r="BP12" s="213"/>
      <c r="BQ12" s="187"/>
      <c r="BR12" s="187"/>
      <c r="BS12" s="187"/>
      <c r="BT12" s="95"/>
      <c r="BV12" s="213"/>
      <c r="BW12" s="187"/>
      <c r="BX12" s="187"/>
      <c r="BY12" s="187"/>
      <c r="BZ12" s="95"/>
      <c r="CB12" s="213"/>
      <c r="CC12" s="187"/>
      <c r="CD12" s="187"/>
      <c r="CE12" s="187"/>
      <c r="CF12" s="95"/>
      <c r="CH12" s="213"/>
      <c r="CI12" s="187"/>
      <c r="CJ12" s="187"/>
      <c r="CK12" s="187"/>
      <c r="CL12" s="95"/>
      <c r="CN12" s="213"/>
      <c r="CO12" s="187"/>
      <c r="CP12" s="187"/>
      <c r="CQ12" s="187"/>
      <c r="CR12" s="95"/>
      <c r="CT12" s="213"/>
      <c r="CU12" s="187"/>
      <c r="CV12" s="187"/>
      <c r="CW12" s="187"/>
      <c r="CX12" s="95"/>
    </row>
    <row r="13" spans="1:105" x14ac:dyDescent="0.25">
      <c r="A13" s="42" t="s">
        <v>71</v>
      </c>
      <c r="B13" s="213">
        <v>46</v>
      </c>
      <c r="C13" s="187">
        <v>48</v>
      </c>
      <c r="D13" s="187">
        <v>52</v>
      </c>
      <c r="E13" s="232">
        <v>41</v>
      </c>
      <c r="F13" s="95">
        <v>187</v>
      </c>
      <c r="G13" s="187"/>
      <c r="H13" s="213">
        <v>35</v>
      </c>
      <c r="I13" s="187">
        <v>43</v>
      </c>
      <c r="J13" s="187">
        <v>66</v>
      </c>
      <c r="K13" s="232">
        <v>56</v>
      </c>
      <c r="L13" s="95">
        <v>200</v>
      </c>
      <c r="M13" s="187"/>
      <c r="N13" s="213">
        <v>46</v>
      </c>
      <c r="O13" s="187">
        <v>49</v>
      </c>
      <c r="P13" s="187">
        <v>66</v>
      </c>
      <c r="Q13" s="232">
        <v>74</v>
      </c>
      <c r="R13" s="95">
        <v>235</v>
      </c>
      <c r="S13" s="187"/>
      <c r="T13" s="213">
        <v>57</v>
      </c>
      <c r="U13" s="187">
        <v>74</v>
      </c>
      <c r="V13" s="187">
        <v>78</v>
      </c>
      <c r="W13" s="232">
        <v>66</v>
      </c>
      <c r="X13" s="95">
        <v>275</v>
      </c>
      <c r="Y13" s="187"/>
      <c r="Z13" s="213">
        <v>85</v>
      </c>
      <c r="AA13" s="187">
        <v>85</v>
      </c>
      <c r="AB13" s="187">
        <v>90</v>
      </c>
      <c r="AC13" s="187">
        <v>84</v>
      </c>
      <c r="AD13" s="95">
        <v>344</v>
      </c>
      <c r="AE13" s="187"/>
      <c r="AF13" s="213">
        <v>82</v>
      </c>
      <c r="AG13" s="187">
        <v>80</v>
      </c>
      <c r="AH13" s="187">
        <v>89</v>
      </c>
      <c r="AI13" s="187">
        <v>79</v>
      </c>
      <c r="AJ13" s="95">
        <v>330</v>
      </c>
      <c r="AK13" s="187"/>
      <c r="AL13" s="213">
        <v>74</v>
      </c>
      <c r="AM13" s="187">
        <v>60</v>
      </c>
      <c r="AN13" s="187">
        <v>71</v>
      </c>
      <c r="AO13" s="187">
        <v>72</v>
      </c>
      <c r="AP13" s="95">
        <v>277</v>
      </c>
      <c r="AQ13" s="187"/>
      <c r="AR13" s="213">
        <v>79</v>
      </c>
      <c r="AS13" s="187">
        <v>63</v>
      </c>
      <c r="AT13" s="187">
        <v>70</v>
      </c>
      <c r="AU13" s="187">
        <v>78</v>
      </c>
      <c r="AV13" s="95">
        <v>290</v>
      </c>
      <c r="AW13" s="187"/>
      <c r="AX13" s="213">
        <v>79</v>
      </c>
      <c r="AY13" s="187">
        <v>78</v>
      </c>
      <c r="AZ13" s="187">
        <v>69</v>
      </c>
      <c r="BA13" s="187">
        <v>83</v>
      </c>
      <c r="BB13" s="95">
        <v>309</v>
      </c>
      <c r="BD13" s="213">
        <v>79</v>
      </c>
      <c r="BE13" s="187">
        <v>78</v>
      </c>
      <c r="BF13" s="187">
        <v>65</v>
      </c>
      <c r="BG13" s="187">
        <v>82</v>
      </c>
      <c r="BH13" s="95">
        <v>304</v>
      </c>
      <c r="BI13" s="347"/>
      <c r="BJ13" s="213">
        <v>81</v>
      </c>
      <c r="BK13" s="187">
        <v>82</v>
      </c>
      <c r="BL13" s="187">
        <v>75</v>
      </c>
      <c r="BM13" s="187">
        <v>73</v>
      </c>
      <c r="BN13" s="95">
        <v>311</v>
      </c>
      <c r="BP13" s="213">
        <v>81</v>
      </c>
      <c r="BQ13" s="187">
        <v>82</v>
      </c>
      <c r="BR13" s="187">
        <v>75</v>
      </c>
      <c r="BS13" s="187">
        <v>73</v>
      </c>
      <c r="BT13" s="95">
        <v>311</v>
      </c>
      <c r="BV13" s="213">
        <v>72</v>
      </c>
      <c r="BW13" s="300">
        <v>74</v>
      </c>
      <c r="BX13" s="187">
        <v>64</v>
      </c>
      <c r="BY13" s="187">
        <v>65</v>
      </c>
      <c r="BZ13" s="95">
        <v>275</v>
      </c>
      <c r="CB13" s="213">
        <v>62</v>
      </c>
      <c r="CC13" s="300">
        <v>56</v>
      </c>
      <c r="CD13" s="187">
        <v>53</v>
      </c>
      <c r="CE13" s="187">
        <v>51</v>
      </c>
      <c r="CF13" s="95">
        <v>222</v>
      </c>
      <c r="CH13" s="213">
        <v>57</v>
      </c>
      <c r="CI13" s="300">
        <v>58</v>
      </c>
      <c r="CJ13" s="187">
        <v>55</v>
      </c>
      <c r="CK13" s="187">
        <f t="shared" ref="CK13:CK22" si="0">CL13-SUM(CH13:CJ13)</f>
        <v>56</v>
      </c>
      <c r="CL13" s="95">
        <v>226</v>
      </c>
      <c r="CN13" s="213">
        <v>57</v>
      </c>
      <c r="CO13" s="300">
        <v>58</v>
      </c>
      <c r="CP13" s="187">
        <v>55</v>
      </c>
      <c r="CQ13" s="187">
        <f t="shared" ref="CQ13" si="1">CR13-SUM(CN13:CP13)</f>
        <v>56</v>
      </c>
      <c r="CR13" s="95">
        <v>226</v>
      </c>
      <c r="CT13" s="213">
        <v>54</v>
      </c>
      <c r="CU13" s="300">
        <v>53</v>
      </c>
      <c r="CV13" s="187">
        <v>56</v>
      </c>
      <c r="CW13" s="187">
        <f t="shared" ref="CW13:CW22" si="2">CX13-SUM(CT13:CV13)</f>
        <v>53</v>
      </c>
      <c r="CX13" s="95">
        <v>216</v>
      </c>
    </row>
    <row r="14" spans="1:105" x14ac:dyDescent="0.25">
      <c r="A14" s="42"/>
      <c r="B14" s="213"/>
      <c r="C14" s="187"/>
      <c r="D14" s="187"/>
      <c r="E14" s="232"/>
      <c r="F14" s="95"/>
      <c r="G14" s="187"/>
      <c r="H14" s="213"/>
      <c r="I14" s="187"/>
      <c r="J14" s="187"/>
      <c r="K14" s="232"/>
      <c r="L14" s="95"/>
      <c r="M14" s="187"/>
      <c r="N14" s="213"/>
      <c r="O14" s="187"/>
      <c r="P14" s="187"/>
      <c r="Q14" s="232"/>
      <c r="R14" s="95"/>
      <c r="S14" s="187"/>
      <c r="T14" s="213"/>
      <c r="U14" s="187"/>
      <c r="V14" s="187"/>
      <c r="W14" s="232"/>
      <c r="X14" s="95"/>
      <c r="Y14" s="187"/>
      <c r="Z14" s="213"/>
      <c r="AA14" s="187"/>
      <c r="AB14" s="187"/>
      <c r="AC14" s="187"/>
      <c r="AD14" s="95"/>
      <c r="AE14" s="187"/>
      <c r="AF14" s="213"/>
      <c r="AG14" s="187"/>
      <c r="AH14" s="187"/>
      <c r="AI14" s="187"/>
      <c r="AJ14" s="95"/>
      <c r="AK14" s="187"/>
      <c r="AL14" s="213"/>
      <c r="AM14" s="187"/>
      <c r="AN14" s="187"/>
      <c r="AO14" s="187"/>
      <c r="AP14" s="95"/>
      <c r="AQ14" s="187"/>
      <c r="AR14" s="213"/>
      <c r="AS14" s="187"/>
      <c r="AT14" s="187"/>
      <c r="AU14" s="187"/>
      <c r="AV14" s="95"/>
      <c r="AW14" s="187"/>
      <c r="AX14" s="213"/>
      <c r="AY14" s="187"/>
      <c r="AZ14" s="187"/>
      <c r="BA14" s="187"/>
      <c r="BB14" s="95"/>
      <c r="BD14" s="213"/>
      <c r="BE14" s="187"/>
      <c r="BF14" s="187"/>
      <c r="BG14" s="187"/>
      <c r="BH14" s="95"/>
      <c r="BJ14" s="213"/>
      <c r="BK14" s="187"/>
      <c r="BL14" s="187"/>
      <c r="BM14" s="187"/>
      <c r="BN14" s="95"/>
      <c r="BP14" s="213"/>
      <c r="BQ14" s="187"/>
      <c r="BR14" s="187"/>
      <c r="BS14" s="187"/>
      <c r="BT14" s="95"/>
      <c r="BV14" s="213"/>
      <c r="BW14" s="300"/>
      <c r="BX14" s="187"/>
      <c r="BY14" s="187"/>
      <c r="BZ14" s="95"/>
      <c r="CB14" s="213"/>
      <c r="CC14" s="300"/>
      <c r="CD14" s="187"/>
      <c r="CE14" s="187"/>
      <c r="CF14" s="95"/>
      <c r="CH14" s="213"/>
      <c r="CI14" s="300"/>
      <c r="CJ14" s="187"/>
      <c r="CK14" s="187"/>
      <c r="CL14" s="95"/>
      <c r="CN14" s="213"/>
      <c r="CO14" s="300"/>
      <c r="CP14" s="187"/>
      <c r="CQ14" s="187"/>
      <c r="CR14" s="95"/>
      <c r="CT14" s="213"/>
      <c r="CU14" s="300"/>
      <c r="CV14" s="187"/>
      <c r="CW14" s="187"/>
      <c r="CX14" s="95"/>
    </row>
    <row r="15" spans="1:105" x14ac:dyDescent="0.25">
      <c r="A15" s="42" t="s">
        <v>72</v>
      </c>
      <c r="B15" s="213">
        <v>73</v>
      </c>
      <c r="C15" s="187">
        <v>187</v>
      </c>
      <c r="D15" s="187">
        <v>183</v>
      </c>
      <c r="E15" s="232">
        <v>127</v>
      </c>
      <c r="F15" s="95">
        <v>570</v>
      </c>
      <c r="G15" s="187"/>
      <c r="H15" s="213">
        <v>72</v>
      </c>
      <c r="I15" s="187">
        <v>184</v>
      </c>
      <c r="J15" s="187">
        <v>185</v>
      </c>
      <c r="K15" s="232">
        <v>119</v>
      </c>
      <c r="L15" s="95">
        <v>560</v>
      </c>
      <c r="M15" s="187"/>
      <c r="N15" s="213">
        <v>95</v>
      </c>
      <c r="O15" s="187">
        <v>189</v>
      </c>
      <c r="P15" s="187">
        <v>239</v>
      </c>
      <c r="Q15" s="232">
        <v>110</v>
      </c>
      <c r="R15" s="95">
        <v>633</v>
      </c>
      <c r="S15" s="187"/>
      <c r="T15" s="213">
        <v>95</v>
      </c>
      <c r="U15" s="187">
        <v>206</v>
      </c>
      <c r="V15" s="187">
        <v>193</v>
      </c>
      <c r="W15" s="232">
        <v>99</v>
      </c>
      <c r="X15" s="95">
        <v>593</v>
      </c>
      <c r="Y15" s="187"/>
      <c r="Z15" s="213">
        <v>11</v>
      </c>
      <c r="AA15" s="187">
        <v>192</v>
      </c>
      <c r="AB15" s="187">
        <v>207</v>
      </c>
      <c r="AC15" s="187">
        <v>77</v>
      </c>
      <c r="AD15" s="95">
        <v>487</v>
      </c>
      <c r="AE15" s="187"/>
      <c r="AF15" s="213">
        <v>24</v>
      </c>
      <c r="AG15" s="187">
        <v>180</v>
      </c>
      <c r="AH15" s="187">
        <v>172</v>
      </c>
      <c r="AI15" s="187">
        <v>106</v>
      </c>
      <c r="AJ15" s="95">
        <v>482</v>
      </c>
      <c r="AK15" s="187"/>
      <c r="AL15" s="213">
        <v>29</v>
      </c>
      <c r="AM15" s="187">
        <v>194</v>
      </c>
      <c r="AN15" s="187">
        <v>172</v>
      </c>
      <c r="AO15" s="187">
        <v>133</v>
      </c>
      <c r="AP15" s="95">
        <v>528</v>
      </c>
      <c r="AQ15" s="187"/>
      <c r="AR15" s="213">
        <v>5</v>
      </c>
      <c r="AS15" s="187">
        <v>125</v>
      </c>
      <c r="AT15" s="187">
        <v>102</v>
      </c>
      <c r="AU15" s="187">
        <v>98</v>
      </c>
      <c r="AV15" s="95">
        <v>330</v>
      </c>
      <c r="AW15" s="187"/>
      <c r="AX15" s="213">
        <v>-52</v>
      </c>
      <c r="AY15" s="187">
        <v>154</v>
      </c>
      <c r="AZ15" s="187">
        <v>147</v>
      </c>
      <c r="BA15" s="187">
        <v>118</v>
      </c>
      <c r="BB15" s="95">
        <v>367</v>
      </c>
      <c r="BD15" s="213">
        <v>-53</v>
      </c>
      <c r="BE15" s="187">
        <v>151</v>
      </c>
      <c r="BF15" s="187">
        <v>144</v>
      </c>
      <c r="BG15" s="187">
        <v>118</v>
      </c>
      <c r="BH15" s="95">
        <v>360</v>
      </c>
      <c r="BI15" s="347"/>
      <c r="BJ15" s="213">
        <v>5</v>
      </c>
      <c r="BK15" s="187">
        <v>54</v>
      </c>
      <c r="BL15" s="187">
        <v>126</v>
      </c>
      <c r="BM15" s="187">
        <v>3</v>
      </c>
      <c r="BN15" s="95">
        <v>188</v>
      </c>
      <c r="BP15" s="213">
        <v>-25</v>
      </c>
      <c r="BQ15" s="187">
        <v>64</v>
      </c>
      <c r="BR15" s="187">
        <v>136</v>
      </c>
      <c r="BS15" s="187">
        <v>13</v>
      </c>
      <c r="BT15" s="95">
        <v>188</v>
      </c>
      <c r="BV15" s="213">
        <v>-118</v>
      </c>
      <c r="BW15" s="300">
        <v>82</v>
      </c>
      <c r="BX15" s="187">
        <v>118</v>
      </c>
      <c r="BY15" s="187">
        <v>36</v>
      </c>
      <c r="BZ15" s="95">
        <v>118</v>
      </c>
      <c r="CB15" s="213">
        <v>-89</v>
      </c>
      <c r="CC15" s="300">
        <v>88</v>
      </c>
      <c r="CD15" s="187">
        <v>139</v>
      </c>
      <c r="CE15" s="187">
        <v>111</v>
      </c>
      <c r="CF15" s="95">
        <v>249</v>
      </c>
      <c r="CH15" s="213">
        <v>-42</v>
      </c>
      <c r="CI15" s="300">
        <v>142</v>
      </c>
      <c r="CJ15" s="187">
        <v>157</v>
      </c>
      <c r="CK15" s="187">
        <f t="shared" si="0"/>
        <v>46</v>
      </c>
      <c r="CL15" s="95">
        <v>303</v>
      </c>
      <c r="CN15" s="213">
        <v>-46</v>
      </c>
      <c r="CO15" s="300">
        <v>130</v>
      </c>
      <c r="CP15" s="187">
        <v>155</v>
      </c>
      <c r="CQ15" s="187">
        <f t="shared" ref="CQ15" si="3">CR15-SUM(CN15:CP15)</f>
        <v>60</v>
      </c>
      <c r="CR15" s="95">
        <v>299</v>
      </c>
      <c r="CT15" s="213">
        <v>-54</v>
      </c>
      <c r="CU15" s="300">
        <v>111</v>
      </c>
      <c r="CV15" s="187">
        <v>209</v>
      </c>
      <c r="CW15" s="187">
        <f t="shared" si="2"/>
        <v>161</v>
      </c>
      <c r="CX15" s="95">
        <v>427</v>
      </c>
    </row>
    <row r="16" spans="1:105" x14ac:dyDescent="0.25">
      <c r="A16" s="42"/>
      <c r="B16" s="213"/>
      <c r="C16" s="187"/>
      <c r="D16" s="187"/>
      <c r="E16" s="232"/>
      <c r="F16" s="95"/>
      <c r="G16" s="187"/>
      <c r="H16" s="213"/>
      <c r="I16" s="187"/>
      <c r="J16" s="187"/>
      <c r="K16" s="232"/>
      <c r="L16" s="95"/>
      <c r="M16" s="187"/>
      <c r="N16" s="213"/>
      <c r="O16" s="187"/>
      <c r="P16" s="187"/>
      <c r="Q16" s="232"/>
      <c r="R16" s="95"/>
      <c r="S16" s="187"/>
      <c r="T16" s="213"/>
      <c r="U16" s="187"/>
      <c r="V16" s="187"/>
      <c r="W16" s="232"/>
      <c r="X16" s="95"/>
      <c r="Y16" s="187"/>
      <c r="Z16" s="213"/>
      <c r="AA16" s="187"/>
      <c r="AB16" s="187"/>
      <c r="AC16" s="187"/>
      <c r="AD16" s="95"/>
      <c r="AE16" s="187"/>
      <c r="AF16" s="213"/>
      <c r="AG16" s="187"/>
      <c r="AH16" s="187"/>
      <c r="AI16" s="187"/>
      <c r="AJ16" s="95"/>
      <c r="AK16" s="187"/>
      <c r="AL16" s="213"/>
      <c r="AM16" s="187"/>
      <c r="AN16" s="187"/>
      <c r="AO16" s="187"/>
      <c r="AP16" s="95"/>
      <c r="AQ16" s="187"/>
      <c r="AR16" s="213"/>
      <c r="AS16" s="187"/>
      <c r="AT16" s="187"/>
      <c r="AU16" s="187"/>
      <c r="AV16" s="95"/>
      <c r="AW16" s="187"/>
      <c r="AX16" s="213"/>
      <c r="AY16" s="187"/>
      <c r="AZ16" s="187"/>
      <c r="BA16" s="187"/>
      <c r="BB16" s="95"/>
      <c r="BD16" s="213"/>
      <c r="BE16" s="187"/>
      <c r="BF16" s="187"/>
      <c r="BG16" s="187"/>
      <c r="BH16" s="95"/>
      <c r="BJ16" s="213"/>
      <c r="BK16" s="187"/>
      <c r="BL16" s="187"/>
      <c r="BM16" s="187"/>
      <c r="BN16" s="95"/>
      <c r="BP16" s="213"/>
      <c r="BQ16" s="187"/>
      <c r="BR16" s="187"/>
      <c r="BS16" s="187"/>
      <c r="BT16" s="95"/>
      <c r="BV16" s="213"/>
      <c r="BW16" s="300"/>
      <c r="BX16" s="187"/>
      <c r="BY16" s="187"/>
      <c r="BZ16" s="95"/>
      <c r="CB16" s="213"/>
      <c r="CC16" s="300"/>
      <c r="CD16" s="187"/>
      <c r="CE16" s="187"/>
      <c r="CF16" s="95"/>
      <c r="CH16" s="213"/>
      <c r="CI16" s="300"/>
      <c r="CJ16" s="187"/>
      <c r="CK16" s="187"/>
      <c r="CL16" s="95"/>
      <c r="CN16" s="213"/>
      <c r="CO16" s="300"/>
      <c r="CP16" s="187"/>
      <c r="CQ16" s="187"/>
      <c r="CR16" s="95"/>
      <c r="CT16" s="213"/>
      <c r="CU16" s="300"/>
      <c r="CV16" s="187"/>
      <c r="CW16" s="187"/>
      <c r="CX16" s="95"/>
    </row>
    <row r="17" spans="1:102" x14ac:dyDescent="0.25">
      <c r="A17" s="42" t="s">
        <v>73</v>
      </c>
      <c r="B17" s="213">
        <v>304</v>
      </c>
      <c r="C17" s="187">
        <v>305</v>
      </c>
      <c r="D17" s="187">
        <v>201</v>
      </c>
      <c r="E17" s="232">
        <v>419</v>
      </c>
      <c r="F17" s="95">
        <v>1229</v>
      </c>
      <c r="G17" s="187"/>
      <c r="H17" s="213">
        <v>263</v>
      </c>
      <c r="I17" s="187">
        <v>444</v>
      </c>
      <c r="J17" s="187">
        <v>313</v>
      </c>
      <c r="K17" s="232">
        <v>586</v>
      </c>
      <c r="L17" s="95">
        <v>1606</v>
      </c>
      <c r="M17" s="187"/>
      <c r="N17" s="213">
        <v>230</v>
      </c>
      <c r="O17" s="187">
        <v>383</v>
      </c>
      <c r="P17" s="187">
        <v>406</v>
      </c>
      <c r="Q17" s="232">
        <v>660</v>
      </c>
      <c r="R17" s="95">
        <v>1679</v>
      </c>
      <c r="S17" s="187"/>
      <c r="T17" s="213">
        <v>306</v>
      </c>
      <c r="U17" s="187">
        <v>509</v>
      </c>
      <c r="V17" s="187">
        <v>478</v>
      </c>
      <c r="W17" s="232">
        <v>437</v>
      </c>
      <c r="X17" s="95">
        <v>1730</v>
      </c>
      <c r="Y17" s="187"/>
      <c r="Z17" s="213">
        <v>258</v>
      </c>
      <c r="AA17" s="187">
        <v>281</v>
      </c>
      <c r="AB17" s="187">
        <v>288</v>
      </c>
      <c r="AC17" s="187">
        <v>443</v>
      </c>
      <c r="AD17" s="95">
        <v>1270</v>
      </c>
      <c r="AE17" s="187"/>
      <c r="AF17" s="213">
        <v>200</v>
      </c>
      <c r="AG17" s="187">
        <v>301</v>
      </c>
      <c r="AH17" s="187">
        <v>363</v>
      </c>
      <c r="AI17" s="187">
        <v>559</v>
      </c>
      <c r="AJ17" s="95">
        <v>1423</v>
      </c>
      <c r="AK17" s="187"/>
      <c r="AL17" s="213">
        <v>273</v>
      </c>
      <c r="AM17" s="187">
        <v>378</v>
      </c>
      <c r="AN17" s="187">
        <v>346</v>
      </c>
      <c r="AO17" s="187" t="s">
        <v>206</v>
      </c>
      <c r="AP17" s="95" t="s">
        <v>207</v>
      </c>
      <c r="AQ17" s="187"/>
      <c r="AR17" s="213" t="s">
        <v>210</v>
      </c>
      <c r="AS17" s="187">
        <v>374</v>
      </c>
      <c r="AT17" s="187">
        <v>377</v>
      </c>
      <c r="AU17" s="187" t="s">
        <v>212</v>
      </c>
      <c r="AV17" s="95" t="s">
        <v>214</v>
      </c>
      <c r="AW17" s="187"/>
      <c r="AX17" s="213">
        <v>308</v>
      </c>
      <c r="AY17" s="187">
        <v>309</v>
      </c>
      <c r="AZ17" s="187">
        <v>281</v>
      </c>
      <c r="BA17" s="187">
        <v>380</v>
      </c>
      <c r="BB17" s="95">
        <v>1278</v>
      </c>
      <c r="BD17" s="213">
        <v>305</v>
      </c>
      <c r="BE17" s="187">
        <v>308</v>
      </c>
      <c r="BF17" s="187">
        <v>280</v>
      </c>
      <c r="BG17" s="187">
        <v>378</v>
      </c>
      <c r="BH17" s="95">
        <v>1271</v>
      </c>
      <c r="BI17" s="347"/>
      <c r="BJ17" s="213">
        <v>279</v>
      </c>
      <c r="BK17" s="187">
        <v>313</v>
      </c>
      <c r="BL17" s="187">
        <v>323</v>
      </c>
      <c r="BM17" s="187">
        <v>447</v>
      </c>
      <c r="BN17" s="95">
        <v>1362</v>
      </c>
      <c r="BP17" s="213">
        <v>279</v>
      </c>
      <c r="BQ17" s="187">
        <v>313</v>
      </c>
      <c r="BR17" s="187">
        <v>323</v>
      </c>
      <c r="BS17" s="187">
        <v>447</v>
      </c>
      <c r="BT17" s="95">
        <v>1362</v>
      </c>
      <c r="BV17" s="213">
        <v>287</v>
      </c>
      <c r="BW17" s="300">
        <v>266</v>
      </c>
      <c r="BX17" s="187">
        <v>328</v>
      </c>
      <c r="BY17" s="187" t="s">
        <v>218</v>
      </c>
      <c r="BZ17" s="95" t="s">
        <v>222</v>
      </c>
      <c r="CB17" s="213">
        <v>366</v>
      </c>
      <c r="CC17" s="300">
        <v>423</v>
      </c>
      <c r="CD17" s="187">
        <v>286</v>
      </c>
      <c r="CE17" s="187">
        <v>563</v>
      </c>
      <c r="CF17" s="95">
        <v>1638</v>
      </c>
      <c r="CH17" s="213">
        <v>408</v>
      </c>
      <c r="CI17" s="300">
        <v>314</v>
      </c>
      <c r="CJ17" s="187">
        <v>313</v>
      </c>
      <c r="CK17" s="187">
        <f t="shared" si="0"/>
        <v>492</v>
      </c>
      <c r="CL17" s="95">
        <v>1527</v>
      </c>
      <c r="CN17" s="213">
        <v>389</v>
      </c>
      <c r="CO17" s="300">
        <v>295</v>
      </c>
      <c r="CP17" s="187">
        <v>279</v>
      </c>
      <c r="CQ17" s="187">
        <f t="shared" ref="CQ17" si="4">CR17-SUM(CN17:CP17)</f>
        <v>459</v>
      </c>
      <c r="CR17" s="95">
        <v>1422</v>
      </c>
      <c r="CT17" s="213">
        <v>368</v>
      </c>
      <c r="CU17" s="300">
        <v>403</v>
      </c>
      <c r="CV17" s="187">
        <v>408</v>
      </c>
      <c r="CW17" s="187">
        <f t="shared" si="2"/>
        <v>394</v>
      </c>
      <c r="CX17" s="95">
        <v>1573</v>
      </c>
    </row>
    <row r="18" spans="1:102" x14ac:dyDescent="0.25">
      <c r="A18" s="42"/>
      <c r="B18" s="213"/>
      <c r="C18" s="187"/>
      <c r="D18" s="187"/>
      <c r="E18" s="234"/>
      <c r="F18" s="95"/>
      <c r="G18" s="187"/>
      <c r="H18" s="213"/>
      <c r="I18" s="187"/>
      <c r="J18" s="187"/>
      <c r="K18" s="234"/>
      <c r="L18" s="95"/>
      <c r="M18" s="187"/>
      <c r="N18" s="213"/>
      <c r="O18" s="187"/>
      <c r="P18" s="187"/>
      <c r="Q18" s="234"/>
      <c r="R18" s="95"/>
      <c r="S18" s="187"/>
      <c r="T18" s="213"/>
      <c r="U18" s="187"/>
      <c r="V18" s="187"/>
      <c r="W18" s="234"/>
      <c r="X18" s="95"/>
      <c r="Y18" s="187"/>
      <c r="Z18" s="213"/>
      <c r="AA18" s="187"/>
      <c r="AB18" s="187"/>
      <c r="AC18" s="187"/>
      <c r="AD18" s="95"/>
      <c r="AE18" s="187"/>
      <c r="AF18" s="213"/>
      <c r="AG18" s="187"/>
      <c r="AH18" s="187"/>
      <c r="AI18" s="187"/>
      <c r="AJ18" s="95"/>
      <c r="AK18" s="187"/>
      <c r="AL18" s="213"/>
      <c r="AM18" s="187"/>
      <c r="AN18" s="187"/>
      <c r="AO18" s="187"/>
      <c r="AP18" s="95"/>
      <c r="AQ18" s="187"/>
      <c r="AR18" s="213"/>
      <c r="AS18" s="187"/>
      <c r="AT18" s="187"/>
      <c r="AU18" s="187"/>
      <c r="AV18" s="95"/>
      <c r="AW18" s="187"/>
      <c r="AX18" s="213"/>
      <c r="AY18" s="187"/>
      <c r="AZ18" s="187"/>
      <c r="BA18" s="187"/>
      <c r="BB18" s="95"/>
      <c r="BD18" s="213"/>
      <c r="BE18" s="187"/>
      <c r="BF18" s="187"/>
      <c r="BG18" s="187"/>
      <c r="BH18" s="95"/>
      <c r="BJ18" s="213"/>
      <c r="BK18" s="187"/>
      <c r="BL18" s="187"/>
      <c r="BM18" s="187"/>
      <c r="BN18" s="95"/>
      <c r="BP18" s="213"/>
      <c r="BQ18" s="187"/>
      <c r="BR18" s="187"/>
      <c r="BS18" s="187"/>
      <c r="BT18" s="95"/>
      <c r="BV18" s="213"/>
      <c r="BW18" s="300"/>
      <c r="BX18" s="187"/>
      <c r="BY18" s="187"/>
      <c r="BZ18" s="95"/>
      <c r="CB18" s="213"/>
      <c r="CC18" s="300"/>
      <c r="CD18" s="187"/>
      <c r="CE18" s="187"/>
      <c r="CF18" s="95"/>
      <c r="CH18" s="213"/>
      <c r="CI18" s="300"/>
      <c r="CJ18" s="187"/>
      <c r="CK18" s="187"/>
      <c r="CL18" s="95"/>
      <c r="CN18" s="213"/>
      <c r="CO18" s="300"/>
      <c r="CP18" s="187"/>
      <c r="CQ18" s="187"/>
      <c r="CR18" s="95"/>
      <c r="CT18" s="213"/>
      <c r="CU18" s="300"/>
      <c r="CV18" s="187"/>
      <c r="CW18" s="187"/>
      <c r="CX18" s="95"/>
    </row>
    <row r="19" spans="1:102" x14ac:dyDescent="0.25">
      <c r="A19" s="63" t="s">
        <v>74</v>
      </c>
      <c r="B19" s="249">
        <v>93</v>
      </c>
      <c r="C19" s="250">
        <v>397</v>
      </c>
      <c r="D19" s="250">
        <v>470</v>
      </c>
      <c r="E19" s="250">
        <v>144</v>
      </c>
      <c r="F19" s="251">
        <v>1104</v>
      </c>
      <c r="G19" s="238"/>
      <c r="H19" s="249">
        <v>163</v>
      </c>
      <c r="I19" s="250">
        <v>178</v>
      </c>
      <c r="J19" s="250">
        <v>365</v>
      </c>
      <c r="K19" s="250">
        <v>83</v>
      </c>
      <c r="L19" s="251">
        <v>789</v>
      </c>
      <c r="M19" s="215"/>
      <c r="N19" s="249">
        <v>236</v>
      </c>
      <c r="O19" s="252">
        <v>351</v>
      </c>
      <c r="P19" s="250">
        <v>317</v>
      </c>
      <c r="Q19" s="253">
        <v>167</v>
      </c>
      <c r="R19" s="254">
        <v>972</v>
      </c>
      <c r="S19" s="215"/>
      <c r="T19" s="249">
        <v>155</v>
      </c>
      <c r="U19" s="252">
        <v>275</v>
      </c>
      <c r="V19" s="250">
        <v>277</v>
      </c>
      <c r="W19" s="250">
        <v>237</v>
      </c>
      <c r="X19" s="251">
        <v>944</v>
      </c>
      <c r="Y19" s="215"/>
      <c r="Z19" s="249">
        <v>78</v>
      </c>
      <c r="AA19" s="250">
        <v>500</v>
      </c>
      <c r="AB19" s="250">
        <v>532</v>
      </c>
      <c r="AC19" s="250">
        <v>219</v>
      </c>
      <c r="AD19" s="251">
        <v>1329</v>
      </c>
      <c r="AE19" s="215"/>
      <c r="AF19" s="249">
        <v>156</v>
      </c>
      <c r="AG19" s="250">
        <v>434</v>
      </c>
      <c r="AH19" s="250">
        <v>347</v>
      </c>
      <c r="AI19" s="250">
        <v>72</v>
      </c>
      <c r="AJ19" s="251">
        <v>1009</v>
      </c>
      <c r="AK19" s="215"/>
      <c r="AL19" s="249">
        <v>82</v>
      </c>
      <c r="AM19" s="250">
        <v>412</v>
      </c>
      <c r="AN19" s="250">
        <v>392</v>
      </c>
      <c r="AO19" s="384" t="s">
        <v>209</v>
      </c>
      <c r="AP19" s="251" t="s">
        <v>208</v>
      </c>
      <c r="AQ19" s="215"/>
      <c r="AR19" s="371" t="s">
        <v>211</v>
      </c>
      <c r="AS19" s="250">
        <v>305</v>
      </c>
      <c r="AT19" s="250">
        <v>292</v>
      </c>
      <c r="AU19" s="250" t="s">
        <v>213</v>
      </c>
      <c r="AV19" s="251" t="s">
        <v>215</v>
      </c>
      <c r="AW19" s="215"/>
      <c r="AX19" s="371">
        <v>-123</v>
      </c>
      <c r="AY19" s="250">
        <v>254</v>
      </c>
      <c r="AZ19" s="250">
        <v>498</v>
      </c>
      <c r="BA19" s="250">
        <v>159</v>
      </c>
      <c r="BB19" s="251">
        <v>788</v>
      </c>
      <c r="BD19" s="371">
        <v>-119</v>
      </c>
      <c r="BE19" s="252">
        <v>253</v>
      </c>
      <c r="BF19" s="252">
        <v>493</v>
      </c>
      <c r="BG19" s="218">
        <v>158</v>
      </c>
      <c r="BH19" s="251">
        <v>785</v>
      </c>
      <c r="BI19" s="347"/>
      <c r="BJ19" s="220">
        <v>25</v>
      </c>
      <c r="BK19" s="250">
        <v>205</v>
      </c>
      <c r="BL19" s="250">
        <v>285</v>
      </c>
      <c r="BM19" s="250">
        <v>-118</v>
      </c>
      <c r="BN19" s="251">
        <v>397</v>
      </c>
      <c r="BP19" s="220">
        <v>-27</v>
      </c>
      <c r="BQ19" s="250">
        <v>222</v>
      </c>
      <c r="BR19" s="250">
        <v>302</v>
      </c>
      <c r="BS19" s="250">
        <v>-100</v>
      </c>
      <c r="BT19" s="251">
        <v>397</v>
      </c>
      <c r="BV19" s="250">
        <v>-200</v>
      </c>
      <c r="BW19" s="250">
        <f>BW11-BW13-BW15-BW17</f>
        <v>227</v>
      </c>
      <c r="BX19" s="250">
        <v>288</v>
      </c>
      <c r="BY19" s="250">
        <f>BZ19-BX19-BW19-BV19</f>
        <v>-531</v>
      </c>
      <c r="BZ19" s="251">
        <v>-216</v>
      </c>
      <c r="CB19" s="250">
        <v>-222</v>
      </c>
      <c r="CC19" s="250">
        <v>152</v>
      </c>
      <c r="CD19" s="250">
        <v>406</v>
      </c>
      <c r="CE19" s="250">
        <v>59</v>
      </c>
      <c r="CF19" s="251">
        <v>395</v>
      </c>
      <c r="CH19" s="250">
        <f>-157</f>
        <v>-157</v>
      </c>
      <c r="CI19" s="250">
        <v>273</v>
      </c>
      <c r="CJ19" s="250">
        <v>446</v>
      </c>
      <c r="CK19" s="250">
        <f t="shared" si="0"/>
        <v>266</v>
      </c>
      <c r="CL19" s="251">
        <v>828</v>
      </c>
      <c r="CN19" s="250">
        <v>-157</v>
      </c>
      <c r="CO19" s="250">
        <v>260</v>
      </c>
      <c r="CP19" s="250">
        <v>459</v>
      </c>
      <c r="CQ19" s="250">
        <f t="shared" ref="CQ19" si="5">CR19-SUM(CN19:CP19)</f>
        <v>302</v>
      </c>
      <c r="CR19" s="251">
        <v>864</v>
      </c>
      <c r="CT19" s="250">
        <v>-150</v>
      </c>
      <c r="CU19" s="250">
        <v>261</v>
      </c>
      <c r="CV19" s="250">
        <v>358</v>
      </c>
      <c r="CW19" s="250">
        <f t="shared" si="2"/>
        <v>446</v>
      </c>
      <c r="CX19" s="251">
        <v>915</v>
      </c>
    </row>
    <row r="20" spans="1:102" x14ac:dyDescent="0.25">
      <c r="A20" s="58"/>
      <c r="B20" s="255"/>
      <c r="C20" s="256"/>
      <c r="D20" s="256"/>
      <c r="E20" s="257"/>
      <c r="F20" s="256"/>
      <c r="G20" s="258"/>
      <c r="H20" s="255"/>
      <c r="I20" s="256"/>
      <c r="J20" s="256"/>
      <c r="K20" s="257"/>
      <c r="L20" s="256"/>
      <c r="M20" s="258"/>
      <c r="N20" s="255"/>
      <c r="O20" s="259"/>
      <c r="P20" s="256"/>
      <c r="Q20" s="257"/>
      <c r="R20" s="256"/>
      <c r="S20" s="258"/>
      <c r="T20" s="255"/>
      <c r="U20" s="259"/>
      <c r="V20" s="256"/>
      <c r="W20" s="257"/>
      <c r="X20" s="256"/>
      <c r="Y20" s="258"/>
      <c r="Z20" s="255"/>
      <c r="AA20" s="256"/>
      <c r="AB20" s="256"/>
      <c r="AC20" s="256"/>
      <c r="AD20" s="260"/>
      <c r="AE20" s="258"/>
      <c r="AF20" s="255"/>
      <c r="AG20" s="256"/>
      <c r="AH20" s="256"/>
      <c r="AI20" s="256"/>
      <c r="AJ20" s="260"/>
      <c r="AK20" s="258"/>
      <c r="AL20" s="255"/>
      <c r="AM20" s="256"/>
      <c r="AN20" s="256"/>
      <c r="AO20" s="256"/>
      <c r="AP20" s="260"/>
      <c r="AQ20" s="258"/>
      <c r="AR20" s="255"/>
      <c r="AS20" s="256"/>
      <c r="AT20" s="256"/>
      <c r="AU20" s="256"/>
      <c r="AV20" s="260"/>
      <c r="AW20" s="258"/>
      <c r="AX20" s="255"/>
      <c r="AY20" s="256"/>
      <c r="AZ20" s="256"/>
      <c r="BA20" s="256"/>
      <c r="BB20" s="260"/>
      <c r="BD20" s="255"/>
      <c r="BE20" s="256"/>
      <c r="BF20" s="256"/>
      <c r="BG20" s="256"/>
      <c r="BH20" s="260"/>
      <c r="BJ20" s="255"/>
      <c r="BK20" s="256"/>
      <c r="BL20" s="256"/>
      <c r="BM20" s="256"/>
      <c r="BN20" s="260"/>
      <c r="BP20" s="255"/>
      <c r="BQ20" s="256"/>
      <c r="BR20" s="256"/>
      <c r="BS20" s="256"/>
      <c r="BT20" s="260"/>
      <c r="BV20" s="255"/>
      <c r="BW20" s="256"/>
      <c r="BX20" s="256"/>
      <c r="BY20" s="256"/>
      <c r="BZ20" s="260"/>
      <c r="CB20" s="255"/>
      <c r="CC20" s="256"/>
      <c r="CD20" s="256"/>
      <c r="CE20" s="256"/>
      <c r="CF20" s="260"/>
      <c r="CH20" s="255"/>
      <c r="CI20" s="256"/>
      <c r="CJ20" s="256"/>
      <c r="CK20" s="256"/>
      <c r="CL20" s="260"/>
      <c r="CN20" s="255"/>
      <c r="CO20" s="256"/>
      <c r="CP20" s="256"/>
      <c r="CQ20" s="256"/>
      <c r="CR20" s="260"/>
      <c r="CT20" s="255"/>
      <c r="CU20" s="256"/>
      <c r="CV20" s="256"/>
      <c r="CW20" s="256"/>
      <c r="CX20" s="260"/>
    </row>
    <row r="21" spans="1:102" x14ac:dyDescent="0.25">
      <c r="A21" s="45"/>
      <c r="B21" s="221"/>
      <c r="C21" s="228"/>
      <c r="D21" s="223"/>
      <c r="E21" s="223"/>
      <c r="F21" s="261"/>
      <c r="G21" s="225"/>
      <c r="H21" s="262"/>
      <c r="I21" s="228"/>
      <c r="J21" s="223"/>
      <c r="K21" s="223"/>
      <c r="L21" s="261"/>
      <c r="M21" s="225"/>
      <c r="N21" s="262"/>
      <c r="O21" s="222"/>
      <c r="P21" s="223"/>
      <c r="Q21" s="223"/>
      <c r="R21" s="261"/>
      <c r="S21" s="225"/>
      <c r="T21" s="263"/>
      <c r="U21" s="222"/>
      <c r="V21" s="223"/>
      <c r="W21" s="223"/>
      <c r="X21" s="261"/>
      <c r="Y21" s="225"/>
      <c r="Z21" s="262"/>
      <c r="AA21" s="228"/>
      <c r="AB21" s="223"/>
      <c r="AC21" s="223"/>
      <c r="AD21" s="261"/>
      <c r="AE21" s="225"/>
      <c r="AF21" s="262"/>
      <c r="AG21" s="228"/>
      <c r="AH21" s="223"/>
      <c r="AI21" s="223"/>
      <c r="AJ21" s="261"/>
      <c r="AK21" s="225"/>
      <c r="AL21" s="262"/>
      <c r="AM21" s="228"/>
      <c r="AN21" s="223"/>
      <c r="AO21" s="223"/>
      <c r="AP21" s="261"/>
      <c r="AQ21" s="225"/>
      <c r="AR21" s="262"/>
      <c r="AS21" s="228"/>
      <c r="AT21" s="223"/>
      <c r="AU21" s="223"/>
      <c r="AV21" s="261"/>
      <c r="AW21" s="225"/>
      <c r="AX21" s="262"/>
      <c r="AY21" s="228"/>
      <c r="AZ21" s="223"/>
      <c r="BA21" s="223"/>
      <c r="BB21" s="261"/>
      <c r="BD21" s="262"/>
      <c r="BE21" s="223"/>
      <c r="BF21" s="223"/>
      <c r="BG21" s="223"/>
      <c r="BH21" s="261"/>
      <c r="BJ21" s="262"/>
      <c r="BK21" s="228"/>
      <c r="BL21" s="223"/>
      <c r="BM21" s="223"/>
      <c r="BN21" s="261"/>
      <c r="BP21" s="262"/>
      <c r="BQ21" s="463"/>
      <c r="BR21" s="463"/>
      <c r="BS21" s="464"/>
      <c r="BT21" s="261"/>
      <c r="BV21" s="262"/>
      <c r="BW21" s="228"/>
      <c r="BX21" s="223"/>
      <c r="BY21" s="223"/>
      <c r="BZ21" s="261"/>
      <c r="CB21" s="262"/>
      <c r="CC21" s="228"/>
      <c r="CD21" s="223"/>
      <c r="CE21" s="223"/>
      <c r="CF21" s="261"/>
      <c r="CH21" s="262"/>
      <c r="CI21" s="228"/>
      <c r="CJ21" s="223"/>
      <c r="CK21" s="507"/>
      <c r="CL21" s="261"/>
      <c r="CN21" s="262"/>
      <c r="CO21" s="228"/>
      <c r="CP21" s="223"/>
      <c r="CQ21" s="507"/>
      <c r="CR21" s="261"/>
      <c r="CT21" s="262"/>
      <c r="CU21" s="228"/>
      <c r="CV21" s="223"/>
      <c r="CW21" s="507"/>
      <c r="CX21" s="261"/>
    </row>
    <row r="22" spans="1:102" x14ac:dyDescent="0.25">
      <c r="A22" s="43" t="s">
        <v>75</v>
      </c>
      <c r="B22" s="216"/>
      <c r="C22" s="218"/>
      <c r="D22" s="218"/>
      <c r="E22" s="218"/>
      <c r="F22" s="219"/>
      <c r="G22" s="229"/>
      <c r="H22" s="216"/>
      <c r="I22" s="218"/>
      <c r="J22" s="218"/>
      <c r="K22" s="218"/>
      <c r="L22" s="219"/>
      <c r="M22" s="229"/>
      <c r="N22" s="216"/>
      <c r="O22" s="217"/>
      <c r="P22" s="218"/>
      <c r="Q22" s="218">
        <v>1043</v>
      </c>
      <c r="R22" s="219">
        <v>756</v>
      </c>
      <c r="S22" s="229"/>
      <c r="T22" s="264">
        <v>-758</v>
      </c>
      <c r="U22" s="217">
        <v>-549</v>
      </c>
      <c r="V22" s="218">
        <v>319</v>
      </c>
      <c r="W22" s="218">
        <v>805</v>
      </c>
      <c r="X22" s="219">
        <v>-183</v>
      </c>
      <c r="Y22" s="229"/>
      <c r="Z22" s="216">
        <v>-493</v>
      </c>
      <c r="AA22" s="218">
        <v>-653</v>
      </c>
      <c r="AB22" s="218">
        <v>439</v>
      </c>
      <c r="AC22" s="236">
        <v>1166</v>
      </c>
      <c r="AD22" s="219">
        <v>459</v>
      </c>
      <c r="AE22" s="229"/>
      <c r="AF22" s="216">
        <v>-440</v>
      </c>
      <c r="AG22" s="218">
        <v>-723</v>
      </c>
      <c r="AH22" s="218">
        <v>190</v>
      </c>
      <c r="AI22" s="236">
        <v>921</v>
      </c>
      <c r="AJ22" s="219">
        <v>-52</v>
      </c>
      <c r="AK22" s="229"/>
      <c r="AL22" s="216">
        <v>-441</v>
      </c>
      <c r="AM22" s="218">
        <v>-864</v>
      </c>
      <c r="AN22" s="218">
        <v>34</v>
      </c>
      <c r="AO22" s="236">
        <v>1215</v>
      </c>
      <c r="AP22" s="219">
        <v>-56</v>
      </c>
      <c r="AQ22" s="229"/>
      <c r="AR22" s="216">
        <v>-453</v>
      </c>
      <c r="AS22" s="218">
        <v>-482</v>
      </c>
      <c r="AT22" s="218">
        <v>8</v>
      </c>
      <c r="AU22" s="236">
        <v>969</v>
      </c>
      <c r="AV22" s="219">
        <v>42</v>
      </c>
      <c r="AW22" s="229"/>
      <c r="AX22" s="216">
        <v>-322</v>
      </c>
      <c r="AY22" s="218">
        <v>-459</v>
      </c>
      <c r="AZ22" s="218">
        <v>-372</v>
      </c>
      <c r="BA22" s="236">
        <v>966</v>
      </c>
      <c r="BB22" s="219">
        <v>-187</v>
      </c>
      <c r="BD22" s="216">
        <v>-326</v>
      </c>
      <c r="BE22" s="218">
        <v>-452</v>
      </c>
      <c r="BF22" s="218">
        <v>-369</v>
      </c>
      <c r="BG22" s="218">
        <v>967</v>
      </c>
      <c r="BH22" s="219">
        <v>-180</v>
      </c>
      <c r="BI22" s="347"/>
      <c r="BJ22" s="216">
        <v>-1013</v>
      </c>
      <c r="BK22" s="218">
        <v>-790</v>
      </c>
      <c r="BL22" s="218">
        <v>44</v>
      </c>
      <c r="BM22" s="218">
        <v>1767</v>
      </c>
      <c r="BN22" s="219">
        <v>8</v>
      </c>
      <c r="BP22" s="216">
        <v>-931</v>
      </c>
      <c r="BQ22" s="218">
        <v>-817</v>
      </c>
      <c r="BR22" s="218">
        <v>17</v>
      </c>
      <c r="BS22" s="218">
        <v>1739</v>
      </c>
      <c r="BT22" s="219">
        <v>8</v>
      </c>
      <c r="BV22" s="216">
        <v>-721</v>
      </c>
      <c r="BW22" s="218">
        <v>-553</v>
      </c>
      <c r="BX22" s="218">
        <v>-67</v>
      </c>
      <c r="BY22" s="218">
        <v>1544</v>
      </c>
      <c r="BZ22" s="219">
        <v>203</v>
      </c>
      <c r="CB22" s="216">
        <v>-1022</v>
      </c>
      <c r="CC22" s="218">
        <v>-356</v>
      </c>
      <c r="CD22" s="218">
        <v>-14</v>
      </c>
      <c r="CE22" s="218">
        <v>1586</v>
      </c>
      <c r="CF22" s="219">
        <v>194</v>
      </c>
      <c r="CH22" s="216">
        <v>-1227</v>
      </c>
      <c r="CI22" s="218">
        <v>-626</v>
      </c>
      <c r="CJ22" s="218">
        <v>55</v>
      </c>
      <c r="CK22" s="218">
        <f t="shared" si="0"/>
        <v>1403</v>
      </c>
      <c r="CL22" s="219">
        <v>-395</v>
      </c>
      <c r="CN22" s="216"/>
      <c r="CO22" s="218"/>
      <c r="CP22" s="218"/>
      <c r="CQ22" s="218"/>
      <c r="CR22" s="219">
        <v>-516</v>
      </c>
      <c r="CT22" s="216">
        <v>-864</v>
      </c>
      <c r="CU22" s="218">
        <v>-410</v>
      </c>
      <c r="CV22" s="218">
        <v>-375</v>
      </c>
      <c r="CW22" s="218">
        <f t="shared" si="2"/>
        <v>1254</v>
      </c>
      <c r="CX22" s="219">
        <v>-395</v>
      </c>
    </row>
    <row r="23" spans="1:102" x14ac:dyDescent="0.25">
      <c r="AX23" s="347"/>
      <c r="BD23" s="347"/>
      <c r="BE23" s="347"/>
      <c r="BF23" s="347"/>
      <c r="BG23" s="347"/>
    </row>
    <row r="24" spans="1:102" x14ac:dyDescent="0.25">
      <c r="A24" s="370" t="s">
        <v>108</v>
      </c>
      <c r="AG24" s="347"/>
      <c r="AL24" s="353"/>
      <c r="AM24" s="369"/>
      <c r="AN24" s="353"/>
      <c r="AO24" s="353"/>
      <c r="AP24" s="353"/>
      <c r="AQ24" s="353"/>
      <c r="AR24" s="353"/>
      <c r="AS24" s="369"/>
      <c r="AT24" s="353"/>
      <c r="AU24" s="353"/>
      <c r="AW24" s="353"/>
      <c r="AX24" s="369"/>
      <c r="AY24" s="369"/>
      <c r="AZ24" s="353"/>
      <c r="BA24" s="353"/>
      <c r="BD24" s="369"/>
      <c r="BE24" s="369"/>
      <c r="BF24" s="369"/>
      <c r="BG24" s="369"/>
      <c r="BL24" s="347"/>
      <c r="BM24" s="347"/>
      <c r="BO24" s="347">
        <v>0</v>
      </c>
      <c r="BP24" s="347"/>
      <c r="BQ24" s="347"/>
      <c r="BR24" s="347"/>
      <c r="BX24" s="347"/>
      <c r="BY24" s="347"/>
      <c r="CD24" s="347"/>
      <c r="CE24" s="347"/>
    </row>
    <row r="25" spans="1:102" x14ac:dyDescent="0.25">
      <c r="A25" s="353" t="s">
        <v>124</v>
      </c>
      <c r="AK25" s="383"/>
      <c r="AL25" s="471" t="s">
        <v>220</v>
      </c>
      <c r="AM25" s="383"/>
      <c r="AN25" s="472"/>
      <c r="AO25" s="383"/>
      <c r="AP25" s="383"/>
      <c r="AQ25" s="383"/>
      <c r="AR25" s="383"/>
      <c r="AS25" s="471" t="s">
        <v>216</v>
      </c>
      <c r="AT25" s="472"/>
      <c r="AU25" s="383"/>
      <c r="AV25" s="383"/>
      <c r="AW25" s="383"/>
      <c r="AX25" s="347"/>
      <c r="BB25" s="347"/>
      <c r="BD25" s="347"/>
      <c r="BE25" s="347"/>
      <c r="BF25" s="347"/>
      <c r="BG25" s="347"/>
      <c r="BH25" s="347"/>
      <c r="BI25" s="347"/>
      <c r="BJ25" s="347"/>
      <c r="BM25" s="215"/>
      <c r="BP25" s="347"/>
      <c r="BV25" s="472" t="s">
        <v>219</v>
      </c>
      <c r="BY25" s="215"/>
      <c r="CB25" s="472"/>
      <c r="CE25" s="215"/>
    </row>
    <row r="26" spans="1:102" ht="18.75" customHeight="1" x14ac:dyDescent="0.25">
      <c r="A26" s="353" t="s">
        <v>116</v>
      </c>
      <c r="Q26" s="347"/>
      <c r="R26" s="347"/>
      <c r="T26" s="347"/>
      <c r="U26" s="347"/>
      <c r="V26" s="347"/>
      <c r="W26" s="347"/>
      <c r="AF26" s="347"/>
      <c r="AG26" s="347"/>
      <c r="AH26" s="347"/>
      <c r="AI26" s="347"/>
      <c r="AJ26" s="347"/>
      <c r="AK26" s="383"/>
      <c r="AL26" s="383"/>
      <c r="AM26" s="472"/>
      <c r="AN26" s="472"/>
      <c r="AO26" s="472"/>
      <c r="AP26" s="472"/>
      <c r="AQ26" s="472"/>
      <c r="AR26" s="472"/>
      <c r="AS26" s="561" t="s">
        <v>221</v>
      </c>
      <c r="AT26" s="561"/>
      <c r="AU26" s="561"/>
      <c r="AV26" s="561"/>
      <c r="AW26" s="561"/>
      <c r="AX26" s="347"/>
      <c r="AY26" s="347"/>
      <c r="AZ26" s="347"/>
      <c r="BD26" s="347"/>
      <c r="BE26" s="347"/>
      <c r="BF26" s="347"/>
      <c r="BG26" s="347"/>
      <c r="BQ26" s="347"/>
    </row>
    <row r="27" spans="1:102" x14ac:dyDescent="0.25">
      <c r="AK27" s="383"/>
      <c r="AL27" s="383"/>
      <c r="AM27" s="472"/>
      <c r="AN27" s="472"/>
      <c r="AO27" s="472"/>
      <c r="AP27" s="383"/>
      <c r="AQ27" s="383"/>
      <c r="AR27" s="383"/>
      <c r="AS27" s="561"/>
      <c r="AT27" s="561"/>
      <c r="AU27" s="561"/>
      <c r="AV27" s="561"/>
      <c r="AW27" s="561"/>
      <c r="BI27" s="347"/>
    </row>
    <row r="28" spans="1:102" ht="15" customHeight="1" x14ac:dyDescent="0.25">
      <c r="AK28" s="383"/>
      <c r="AL28" s="383"/>
      <c r="AM28" s="383"/>
      <c r="AN28" s="383"/>
      <c r="AO28" s="383"/>
      <c r="AP28" s="383"/>
      <c r="AQ28" s="383"/>
      <c r="AR28" s="383"/>
      <c r="AS28" s="561" t="s">
        <v>217</v>
      </c>
      <c r="AT28" s="561"/>
      <c r="AU28" s="561"/>
      <c r="AV28" s="561"/>
      <c r="AW28" s="561"/>
      <c r="BP28" s="347"/>
    </row>
    <row r="29" spans="1:102" ht="19.5" customHeight="1" x14ac:dyDescent="0.25">
      <c r="AK29" s="383"/>
      <c r="AL29" s="383"/>
      <c r="AM29" s="383"/>
      <c r="AN29" s="383"/>
      <c r="AO29" s="383"/>
      <c r="AP29" s="383"/>
      <c r="AQ29" s="383"/>
      <c r="AR29" s="383"/>
      <c r="AS29" s="561"/>
      <c r="AT29" s="561"/>
      <c r="AU29" s="561"/>
      <c r="AV29" s="561"/>
      <c r="AW29" s="561"/>
    </row>
    <row r="32" spans="1:102" x14ac:dyDescent="0.25">
      <c r="AG32" s="347"/>
      <c r="AM32" s="347"/>
      <c r="AS32" s="347"/>
      <c r="AY32" s="347"/>
    </row>
    <row r="40" spans="4:4" x14ac:dyDescent="0.25">
      <c r="D40" s="327"/>
    </row>
  </sheetData>
  <mergeCells count="31">
    <mergeCell ref="BH1:BN1"/>
    <mergeCell ref="Z6:AD6"/>
    <mergeCell ref="B5:C5"/>
    <mergeCell ref="F5:H5"/>
    <mergeCell ref="B6:F6"/>
    <mergeCell ref="H6:L6"/>
    <mergeCell ref="N6:R6"/>
    <mergeCell ref="T6:X6"/>
    <mergeCell ref="AL6:AP6"/>
    <mergeCell ref="AR6:AV6"/>
    <mergeCell ref="AF6:AJ6"/>
    <mergeCell ref="BD6:BH6"/>
    <mergeCell ref="BD3:BH5"/>
    <mergeCell ref="AS28:AW29"/>
    <mergeCell ref="AS26:AW27"/>
    <mergeCell ref="AX6:BB6"/>
    <mergeCell ref="CH6:CL6"/>
    <mergeCell ref="CB6:CF6"/>
    <mergeCell ref="BV6:BZ6"/>
    <mergeCell ref="BP6:BT6"/>
    <mergeCell ref="BJ6:BN6"/>
    <mergeCell ref="CN6:CR6"/>
    <mergeCell ref="CM1:CQ1"/>
    <mergeCell ref="CR1:CV1"/>
    <mergeCell ref="CN3:CR5"/>
    <mergeCell ref="BT1:BZ1"/>
    <mergeCell ref="BP3:BT5"/>
    <mergeCell ref="CA1:CG1"/>
    <mergeCell ref="CH1:CL1"/>
    <mergeCell ref="CT6:CX6"/>
    <mergeCell ref="CW1:DA1"/>
  </mergeCells>
  <pageMargins left="0.25" right="0.25" top="0.75" bottom="0.75" header="0.3" footer="0.3"/>
  <pageSetup paperSize="8" scale="22"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59999389629810485"/>
    <pageSetUpPr fitToPage="1"/>
  </sheetPr>
  <dimension ref="A1:CX48"/>
  <sheetViews>
    <sheetView showGridLines="0" view="pageBreakPreview" zoomScale="80" zoomScaleNormal="85" zoomScaleSheetLayoutView="80" workbookViewId="0">
      <pane xSplit="1" topLeftCell="BY1" activePane="topRight" state="frozen"/>
      <selection activeCell="BS36" sqref="BS36"/>
      <selection pane="topRight" activeCell="CW13" sqref="CW13"/>
    </sheetView>
  </sheetViews>
  <sheetFormatPr baseColWidth="10" defaultRowHeight="15" x14ac:dyDescent="0.25"/>
  <cols>
    <col min="1" max="1" width="43.85546875" customWidth="1"/>
    <col min="2" max="5" width="6.140625" customWidth="1"/>
    <col min="6" max="6" width="14.42578125" customWidth="1"/>
    <col min="7" max="7" width="1.7109375" customWidth="1"/>
    <col min="8" max="11" width="6.140625" customWidth="1"/>
    <col min="12" max="12" width="14.42578125" customWidth="1"/>
    <col min="13" max="13" width="1.7109375" customWidth="1"/>
    <col min="14" max="14" width="6.140625" customWidth="1"/>
    <col min="15" max="15" width="6.28515625" customWidth="1"/>
    <col min="16" max="17" width="6.140625" customWidth="1"/>
    <col min="18" max="18" width="14.42578125" customWidth="1"/>
    <col min="19" max="19" width="1.7109375" customWidth="1"/>
    <col min="20" max="20" width="8.42578125" customWidth="1"/>
    <col min="21" max="21" width="6.140625" customWidth="1"/>
    <col min="22" max="22" width="7.7109375" customWidth="1"/>
    <col min="23" max="23" width="7.85546875" customWidth="1"/>
    <col min="24" max="24" width="14.42578125" customWidth="1"/>
    <col min="25" max="25" width="1.7109375" customWidth="1"/>
    <col min="26" max="26" width="7.5703125" customWidth="1"/>
    <col min="27" max="27" width="6.140625" style="21" customWidth="1"/>
    <col min="28" max="29" width="6.140625" customWidth="1"/>
    <col min="30" max="30" width="16.28515625" customWidth="1"/>
    <col min="31" max="31" width="1.7109375" customWidth="1"/>
    <col min="32" max="32" width="7.5703125" customWidth="1"/>
    <col min="33" max="33" width="6.140625" style="21" customWidth="1"/>
    <col min="34" max="35" width="6.140625" customWidth="1"/>
    <col min="36" max="36" width="16.28515625" customWidth="1"/>
    <col min="37" max="37" width="1.7109375" customWidth="1"/>
    <col min="38" max="38" width="7.5703125" customWidth="1"/>
    <col min="39" max="39" width="6.140625" style="21" customWidth="1"/>
    <col min="40" max="41" width="6.140625" customWidth="1"/>
    <col min="42" max="42" width="16.28515625" customWidth="1"/>
    <col min="43" max="43" width="1.7109375" customWidth="1"/>
    <col min="44" max="44" width="7.5703125" customWidth="1"/>
    <col min="45" max="45" width="6.140625" style="21" customWidth="1"/>
    <col min="46" max="47" width="6.140625" customWidth="1"/>
    <col min="48" max="48" width="16.28515625" customWidth="1"/>
    <col min="49" max="49" width="1.7109375" customWidth="1"/>
    <col min="50" max="50" width="11" bestFit="1" customWidth="1"/>
    <col min="51" max="51" width="7.28515625" style="21" bestFit="1" customWidth="1"/>
    <col min="52" max="53" width="7.28515625" bestFit="1" customWidth="1"/>
    <col min="54" max="54" width="16.28515625" bestFit="1" customWidth="1"/>
    <col min="55" max="55" width="2.42578125" customWidth="1"/>
    <col min="56" max="59" width="8.5703125" customWidth="1"/>
    <col min="60" max="60" width="14.28515625" customWidth="1"/>
    <col min="61" max="61" width="1.7109375" customWidth="1"/>
    <col min="62" max="62" width="7.42578125" customWidth="1"/>
    <col min="63" max="63" width="7.42578125" style="21" customWidth="1"/>
    <col min="64" max="64" width="7.42578125" customWidth="1"/>
    <col min="65" max="65" width="9.28515625" customWidth="1"/>
    <col min="66" max="66" width="13.5703125" customWidth="1"/>
    <col min="67" max="67" width="1" customWidth="1"/>
    <col min="68" max="71" width="9.5703125" customWidth="1"/>
    <col min="72" max="72" width="13.5703125" customWidth="1"/>
    <col min="73" max="73" width="3" customWidth="1"/>
    <col min="74" max="74" width="7.42578125" customWidth="1"/>
    <col min="75" max="75" width="7.42578125" style="21" customWidth="1"/>
    <col min="76" max="76" width="7.42578125" customWidth="1"/>
    <col min="77" max="77" width="8.7109375" customWidth="1"/>
    <col min="78" max="78" width="13.5703125" customWidth="1"/>
    <col min="79" max="79" width="2.5703125" customWidth="1"/>
    <col min="80" max="80" width="7.42578125" customWidth="1"/>
    <col min="81" max="81" width="7.42578125" style="21" customWidth="1"/>
    <col min="82" max="82" width="7.42578125" customWidth="1"/>
    <col min="83" max="83" width="8.7109375" customWidth="1"/>
    <col min="84" max="84" width="13.5703125" customWidth="1"/>
    <col min="85" max="85" width="2.42578125" customWidth="1"/>
    <col min="91" max="91" width="1" customWidth="1"/>
    <col min="97" max="97" width="1.7109375" customWidth="1"/>
  </cols>
  <sheetData>
    <row r="1" spans="1:102" x14ac:dyDescent="0.25">
      <c r="A1" s="1"/>
      <c r="B1" s="1"/>
      <c r="C1" s="1"/>
      <c r="D1" s="1"/>
      <c r="E1" s="1"/>
      <c r="F1" s="14"/>
      <c r="G1" s="14"/>
      <c r="H1" s="14"/>
      <c r="I1" s="14"/>
      <c r="J1" s="14"/>
      <c r="K1" s="14"/>
      <c r="L1" s="14"/>
      <c r="M1" s="14"/>
      <c r="N1" s="14"/>
      <c r="O1" s="14"/>
      <c r="P1" s="14"/>
      <c r="Q1" s="14"/>
      <c r="R1" s="14"/>
      <c r="S1" s="14"/>
      <c r="T1" s="14"/>
      <c r="U1" s="14"/>
      <c r="V1" s="14"/>
      <c r="W1" s="14"/>
      <c r="X1" s="14"/>
      <c r="Y1" s="14"/>
      <c r="Z1" s="14"/>
      <c r="AA1" s="20"/>
      <c r="AB1" s="14"/>
      <c r="AC1" s="14"/>
      <c r="AD1" s="13"/>
      <c r="AE1" s="14"/>
      <c r="AF1" s="14"/>
      <c r="AG1" s="20"/>
      <c r="AH1" s="14"/>
      <c r="AI1" s="14"/>
      <c r="AJ1" s="13"/>
      <c r="AK1" s="14"/>
      <c r="AL1" s="14"/>
      <c r="AM1" s="20"/>
      <c r="AN1" s="14"/>
      <c r="AO1" s="14"/>
      <c r="AP1" s="13"/>
      <c r="AQ1" s="14"/>
      <c r="AR1" s="14"/>
      <c r="AS1" s="20"/>
      <c r="AT1" s="14"/>
      <c r="AU1" s="14"/>
      <c r="AV1" s="13"/>
      <c r="AW1" s="14"/>
      <c r="AX1" s="14"/>
      <c r="AY1" s="20"/>
      <c r="AZ1" s="14"/>
      <c r="BA1" s="551"/>
      <c r="BB1" s="551"/>
      <c r="BC1" s="551"/>
      <c r="BD1" s="551"/>
      <c r="BE1" s="551"/>
      <c r="BF1" s="551"/>
      <c r="BG1" s="551"/>
      <c r="BH1" s="551"/>
      <c r="BI1" s="551"/>
      <c r="BJ1" s="551"/>
      <c r="BK1" s="551"/>
      <c r="BL1" s="551"/>
      <c r="BM1" s="551"/>
      <c r="BN1" s="551"/>
      <c r="BO1" s="551"/>
      <c r="BP1" s="551"/>
      <c r="BQ1" s="551"/>
      <c r="BR1" s="551"/>
      <c r="BS1" s="551"/>
      <c r="BT1" s="551"/>
      <c r="BU1" s="551"/>
      <c r="BV1" s="551"/>
      <c r="BW1" s="551"/>
      <c r="BX1" s="551"/>
      <c r="BY1" s="551"/>
      <c r="BZ1" s="551"/>
      <c r="CA1" s="551"/>
      <c r="CB1" s="551"/>
      <c r="CC1" s="551"/>
      <c r="CD1" s="551"/>
      <c r="CE1" s="551"/>
      <c r="CF1" s="551"/>
      <c r="CG1" s="551"/>
      <c r="CH1" s="551"/>
      <c r="CI1" s="551"/>
      <c r="CJ1" s="551"/>
      <c r="CK1" s="551"/>
      <c r="CL1" s="551"/>
      <c r="CM1" s="551"/>
      <c r="CN1" s="551"/>
      <c r="CO1" s="551"/>
      <c r="CP1" s="551"/>
      <c r="CQ1" s="551"/>
      <c r="CR1" s="551"/>
      <c r="CS1" s="551"/>
      <c r="CT1" s="551"/>
      <c r="CU1" s="551"/>
      <c r="CV1" s="551"/>
      <c r="CW1" s="551"/>
      <c r="CX1" s="551"/>
    </row>
    <row r="2" spans="1:102" ht="18" x14ac:dyDescent="0.25">
      <c r="A2" s="72" t="s">
        <v>0</v>
      </c>
      <c r="B2" s="3"/>
      <c r="D2" s="3"/>
      <c r="E2" s="3"/>
      <c r="AJ2" s="4"/>
      <c r="AP2" s="4"/>
      <c r="AV2" s="4"/>
      <c r="BB2" s="4"/>
      <c r="BN2" s="4"/>
      <c r="BZ2" s="4" t="s">
        <v>39</v>
      </c>
      <c r="CF2" s="4" t="s">
        <v>39</v>
      </c>
      <c r="CL2" s="4" t="s">
        <v>39</v>
      </c>
      <c r="CR2" s="4" t="s">
        <v>39</v>
      </c>
    </row>
    <row r="3" spans="1:102" ht="15.75" customHeight="1" x14ac:dyDescent="0.25">
      <c r="A3" s="2"/>
      <c r="B3" s="3"/>
      <c r="D3" s="3"/>
      <c r="E3" s="3"/>
      <c r="AD3" s="4"/>
      <c r="AJ3" s="4"/>
      <c r="AP3" s="4"/>
      <c r="AV3" s="4"/>
      <c r="BB3" s="4"/>
      <c r="BD3" s="548" t="s">
        <v>170</v>
      </c>
      <c r="BE3" s="548"/>
      <c r="BF3" s="548"/>
      <c r="BG3" s="548"/>
      <c r="BH3" s="548"/>
      <c r="BN3" s="4"/>
      <c r="BP3" s="548" t="s">
        <v>174</v>
      </c>
      <c r="BQ3" s="548"/>
      <c r="BR3" s="548"/>
      <c r="BS3" s="548"/>
      <c r="BT3" s="548"/>
      <c r="BZ3" s="4"/>
      <c r="CF3" s="4"/>
      <c r="CN3" s="548" t="s">
        <v>235</v>
      </c>
      <c r="CO3" s="548"/>
      <c r="CP3" s="548"/>
      <c r="CQ3" s="548"/>
      <c r="CR3" s="548"/>
    </row>
    <row r="4" spans="1:102" x14ac:dyDescent="0.25">
      <c r="A4" s="5"/>
      <c r="B4" s="5"/>
      <c r="C4" s="5"/>
      <c r="D4" s="5"/>
      <c r="E4" s="5"/>
      <c r="F4" s="5"/>
      <c r="BD4" s="548"/>
      <c r="BE4" s="548"/>
      <c r="BF4" s="548"/>
      <c r="BG4" s="548"/>
      <c r="BH4" s="548"/>
      <c r="BP4" s="548"/>
      <c r="BQ4" s="548"/>
      <c r="BR4" s="548"/>
      <c r="BS4" s="548"/>
      <c r="BT4" s="548"/>
      <c r="CN4" s="548"/>
      <c r="CO4" s="548"/>
      <c r="CP4" s="548"/>
      <c r="CQ4" s="548"/>
      <c r="CR4" s="548"/>
    </row>
    <row r="5" spans="1:102" ht="15.75" thickBot="1" x14ac:dyDescent="0.3">
      <c r="A5" s="131"/>
      <c r="B5" s="554"/>
      <c r="C5" s="554"/>
      <c r="D5" s="457"/>
      <c r="E5" s="457"/>
      <c r="F5" s="554"/>
      <c r="G5" s="554"/>
      <c r="H5" s="554"/>
      <c r="BD5" s="552"/>
      <c r="BE5" s="552"/>
      <c r="BF5" s="552"/>
      <c r="BG5" s="552"/>
      <c r="BH5" s="552"/>
      <c r="BO5" s="333"/>
      <c r="BP5" s="552"/>
      <c r="BQ5" s="552"/>
      <c r="BR5" s="552"/>
      <c r="BS5" s="552"/>
      <c r="BT5" s="552"/>
      <c r="BU5" s="333"/>
      <c r="CN5" s="552"/>
      <c r="CO5" s="552"/>
      <c r="CP5" s="552"/>
      <c r="CQ5" s="552"/>
      <c r="CR5" s="552"/>
    </row>
    <row r="6" spans="1:102" ht="17.25" thickTop="1" thickBot="1" x14ac:dyDescent="0.3">
      <c r="A6" s="126"/>
      <c r="B6" s="562">
        <v>2005</v>
      </c>
      <c r="C6" s="563"/>
      <c r="D6" s="563"/>
      <c r="E6" s="563"/>
      <c r="F6" s="563"/>
      <c r="G6" s="129"/>
      <c r="H6" s="556" t="s">
        <v>22</v>
      </c>
      <c r="I6" s="556"/>
      <c r="J6" s="556"/>
      <c r="K6" s="556"/>
      <c r="L6" s="556"/>
      <c r="M6" s="130"/>
      <c r="N6" s="558" t="s">
        <v>23</v>
      </c>
      <c r="O6" s="558"/>
      <c r="P6" s="558"/>
      <c r="Q6" s="558"/>
      <c r="R6" s="558"/>
      <c r="S6" s="130"/>
      <c r="T6" s="558" t="s">
        <v>24</v>
      </c>
      <c r="U6" s="558"/>
      <c r="V6" s="558"/>
      <c r="W6" s="558"/>
      <c r="X6" s="558"/>
      <c r="Y6" s="130"/>
      <c r="Z6" s="558" t="s">
        <v>25</v>
      </c>
      <c r="AA6" s="558"/>
      <c r="AB6" s="558"/>
      <c r="AC6" s="558"/>
      <c r="AD6" s="558"/>
      <c r="AE6" s="130"/>
      <c r="AF6" s="558" t="s">
        <v>109</v>
      </c>
      <c r="AG6" s="558"/>
      <c r="AH6" s="558"/>
      <c r="AI6" s="558"/>
      <c r="AJ6" s="558"/>
      <c r="AK6" s="130"/>
      <c r="AL6" s="558" t="s">
        <v>117</v>
      </c>
      <c r="AM6" s="558"/>
      <c r="AN6" s="558"/>
      <c r="AO6" s="558"/>
      <c r="AP6" s="558"/>
      <c r="AQ6" s="130"/>
      <c r="AR6" s="558" t="s">
        <v>131</v>
      </c>
      <c r="AS6" s="558"/>
      <c r="AT6" s="558"/>
      <c r="AU6" s="558"/>
      <c r="AV6" s="558"/>
      <c r="AW6" s="130"/>
      <c r="AX6" s="558" t="s">
        <v>136</v>
      </c>
      <c r="AY6" s="558"/>
      <c r="AZ6" s="558"/>
      <c r="BA6" s="558"/>
      <c r="BB6" s="558"/>
      <c r="BC6" s="482"/>
      <c r="BD6" s="558" t="s">
        <v>164</v>
      </c>
      <c r="BE6" s="558"/>
      <c r="BF6" s="558"/>
      <c r="BG6" s="558"/>
      <c r="BH6" s="558"/>
      <c r="BI6" s="130"/>
      <c r="BJ6" s="557" t="s">
        <v>158</v>
      </c>
      <c r="BK6" s="558"/>
      <c r="BL6" s="558"/>
      <c r="BM6" s="558"/>
      <c r="BN6" s="559"/>
      <c r="BO6" s="504"/>
      <c r="BP6" s="557" t="s">
        <v>173</v>
      </c>
      <c r="BQ6" s="558"/>
      <c r="BR6" s="558"/>
      <c r="BS6" s="558"/>
      <c r="BT6" s="559"/>
      <c r="BU6" s="504"/>
      <c r="BV6" s="557" t="s">
        <v>190</v>
      </c>
      <c r="BW6" s="558"/>
      <c r="BX6" s="558"/>
      <c r="BY6" s="558"/>
      <c r="BZ6" s="559"/>
      <c r="CA6" s="503"/>
      <c r="CB6" s="557" t="s">
        <v>223</v>
      </c>
      <c r="CC6" s="558"/>
      <c r="CD6" s="558"/>
      <c r="CE6" s="558"/>
      <c r="CF6" s="559"/>
      <c r="CH6" s="557" t="s">
        <v>228</v>
      </c>
      <c r="CI6" s="558"/>
      <c r="CJ6" s="558"/>
      <c r="CK6" s="558"/>
      <c r="CL6" s="559"/>
      <c r="CN6" s="557" t="s">
        <v>233</v>
      </c>
      <c r="CO6" s="558"/>
      <c r="CP6" s="558"/>
      <c r="CQ6" s="558"/>
      <c r="CR6" s="559"/>
      <c r="CT6" s="557" t="s">
        <v>237</v>
      </c>
      <c r="CU6" s="558"/>
      <c r="CV6" s="558"/>
      <c r="CW6" s="558"/>
      <c r="CX6" s="559"/>
    </row>
    <row r="7" spans="1:102"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4" t="s">
        <v>63</v>
      </c>
      <c r="AS7" s="35" t="s">
        <v>64</v>
      </c>
      <c r="AT7" s="35" t="s">
        <v>65</v>
      </c>
      <c r="AU7" s="35" t="s">
        <v>66</v>
      </c>
      <c r="AV7" s="125" t="s">
        <v>67</v>
      </c>
      <c r="AW7" s="7"/>
      <c r="AX7" s="34" t="s">
        <v>63</v>
      </c>
      <c r="AY7" s="35" t="s">
        <v>64</v>
      </c>
      <c r="AZ7" s="35" t="s">
        <v>65</v>
      </c>
      <c r="BA7" s="35" t="s">
        <v>66</v>
      </c>
      <c r="BB7" s="125" t="s">
        <v>67</v>
      </c>
      <c r="BD7" s="34" t="s">
        <v>166</v>
      </c>
      <c r="BE7" s="35" t="s">
        <v>167</v>
      </c>
      <c r="BF7" s="428" t="s">
        <v>65</v>
      </c>
      <c r="BG7" s="428" t="s">
        <v>66</v>
      </c>
      <c r="BH7" s="125" t="s">
        <v>67</v>
      </c>
      <c r="BJ7" s="34" t="s">
        <v>63</v>
      </c>
      <c r="BK7" s="35" t="s">
        <v>64</v>
      </c>
      <c r="BL7" s="35" t="s">
        <v>65</v>
      </c>
      <c r="BM7" s="35" t="s">
        <v>66</v>
      </c>
      <c r="BN7" s="125" t="s">
        <v>67</v>
      </c>
      <c r="BP7" s="34" t="s">
        <v>63</v>
      </c>
      <c r="BQ7" s="35" t="s">
        <v>64</v>
      </c>
      <c r="BR7" s="35" t="s">
        <v>65</v>
      </c>
      <c r="BS7" s="35" t="s">
        <v>66</v>
      </c>
      <c r="BT7" s="125" t="s">
        <v>67</v>
      </c>
      <c r="BV7" s="34" t="s">
        <v>63</v>
      </c>
      <c r="BW7" s="35" t="s">
        <v>64</v>
      </c>
      <c r="BX7" s="35" t="s">
        <v>65</v>
      </c>
      <c r="BY7" s="35" t="s">
        <v>66</v>
      </c>
      <c r="BZ7" s="125" t="s">
        <v>67</v>
      </c>
      <c r="CB7" s="34" t="s">
        <v>63</v>
      </c>
      <c r="CC7" s="35" t="s">
        <v>64</v>
      </c>
      <c r="CD7" s="35" t="s">
        <v>65</v>
      </c>
      <c r="CE7" s="35" t="s">
        <v>66</v>
      </c>
      <c r="CF7" s="125" t="s">
        <v>67</v>
      </c>
      <c r="CH7" s="34" t="s">
        <v>63</v>
      </c>
      <c r="CI7" s="35" t="s">
        <v>64</v>
      </c>
      <c r="CJ7" s="35" t="s">
        <v>65</v>
      </c>
      <c r="CK7" s="35" t="s">
        <v>66</v>
      </c>
      <c r="CL7" s="125" t="s">
        <v>67</v>
      </c>
      <c r="CN7" s="34" t="s">
        <v>63</v>
      </c>
      <c r="CO7" s="35" t="s">
        <v>64</v>
      </c>
      <c r="CP7" s="35" t="s">
        <v>65</v>
      </c>
      <c r="CQ7" s="35" t="s">
        <v>66</v>
      </c>
      <c r="CR7" s="125" t="s">
        <v>67</v>
      </c>
      <c r="CT7" s="34" t="s">
        <v>63</v>
      </c>
      <c r="CU7" s="35" t="s">
        <v>64</v>
      </c>
      <c r="CV7" s="35" t="s">
        <v>65</v>
      </c>
      <c r="CW7" s="35" t="s">
        <v>66</v>
      </c>
      <c r="CX7" s="125" t="s">
        <v>67</v>
      </c>
    </row>
    <row r="8" spans="1:102" x14ac:dyDescent="0.25">
      <c r="A8" s="39"/>
      <c r="B8" s="78"/>
      <c r="C8" s="29"/>
      <c r="D8" s="29"/>
      <c r="E8" s="29"/>
      <c r="F8" s="97"/>
      <c r="G8" s="99"/>
      <c r="H8" s="78"/>
      <c r="I8" s="29"/>
      <c r="J8" s="29"/>
      <c r="K8" s="29"/>
      <c r="L8" s="97"/>
      <c r="M8" s="99"/>
      <c r="N8" s="78"/>
      <c r="O8" s="29"/>
      <c r="P8" s="29"/>
      <c r="Q8" s="29"/>
      <c r="R8" s="97"/>
      <c r="S8" s="99"/>
      <c r="T8" s="78"/>
      <c r="U8" s="29"/>
      <c r="V8" s="29"/>
      <c r="W8" s="29"/>
      <c r="X8" s="97"/>
      <c r="Y8" s="99"/>
      <c r="Z8" s="78"/>
      <c r="AA8" s="29"/>
      <c r="AB8" s="29"/>
      <c r="AC8" s="29"/>
      <c r="AD8" s="97"/>
      <c r="AE8" s="99"/>
      <c r="AF8" s="78"/>
      <c r="AG8" s="29"/>
      <c r="AH8" s="29"/>
      <c r="AI8" s="29"/>
      <c r="AJ8" s="97"/>
      <c r="AK8" s="99"/>
      <c r="AL8" s="78"/>
      <c r="AM8" s="29"/>
      <c r="AN8" s="29"/>
      <c r="AO8" s="29"/>
      <c r="AP8" s="97"/>
      <c r="AQ8" s="99"/>
      <c r="AR8" s="78"/>
      <c r="AS8" s="29"/>
      <c r="AT8" s="29"/>
      <c r="AU8" s="29"/>
      <c r="AV8" s="97"/>
      <c r="AW8" s="99"/>
      <c r="AX8" s="78"/>
      <c r="AY8" s="29"/>
      <c r="AZ8" s="29"/>
      <c r="BA8" s="29"/>
      <c r="BB8" s="97"/>
      <c r="BD8" s="78"/>
      <c r="BE8" s="29"/>
      <c r="BF8" s="29"/>
      <c r="BG8" s="29"/>
      <c r="BH8" s="97"/>
      <c r="BJ8" s="78"/>
      <c r="BK8" s="29"/>
      <c r="BL8" s="29"/>
      <c r="BM8" s="29"/>
      <c r="BN8" s="97"/>
      <c r="BP8" s="78"/>
      <c r="BQ8" s="29"/>
      <c r="BR8" s="29"/>
      <c r="BS8" s="29"/>
      <c r="BT8" s="97"/>
      <c r="BV8" s="78"/>
      <c r="BW8" s="29"/>
      <c r="BX8" s="29"/>
      <c r="BY8" s="29"/>
      <c r="BZ8" s="97"/>
      <c r="CB8" s="78"/>
      <c r="CC8" s="29"/>
      <c r="CD8" s="29"/>
      <c r="CE8" s="29"/>
      <c r="CF8" s="97"/>
      <c r="CH8" s="78"/>
      <c r="CI8" s="29"/>
      <c r="CJ8" s="29"/>
      <c r="CK8" s="29"/>
      <c r="CL8" s="97"/>
      <c r="CN8" s="78"/>
      <c r="CO8" s="29"/>
      <c r="CP8" s="29"/>
      <c r="CQ8" s="29"/>
      <c r="CR8" s="97"/>
      <c r="CT8" s="78"/>
      <c r="CU8" s="29"/>
      <c r="CV8" s="29"/>
      <c r="CW8" s="29"/>
      <c r="CX8" s="97"/>
    </row>
    <row r="9" spans="1:102" ht="15.75" thickBot="1" x14ac:dyDescent="0.3">
      <c r="A9" s="40"/>
      <c r="B9" s="80"/>
      <c r="C9" s="84"/>
      <c r="D9" s="84"/>
      <c r="E9" s="84"/>
      <c r="F9" s="98"/>
      <c r="G9" s="16"/>
      <c r="H9" s="80"/>
      <c r="I9" s="84"/>
      <c r="J9" s="84"/>
      <c r="K9" s="84"/>
      <c r="L9" s="98"/>
      <c r="M9" s="16"/>
      <c r="N9" s="80"/>
      <c r="O9" s="84"/>
      <c r="P9" s="84"/>
      <c r="Q9" s="84"/>
      <c r="R9" s="98"/>
      <c r="S9" s="16"/>
      <c r="T9" s="80"/>
      <c r="U9" s="84"/>
      <c r="V9" s="84"/>
      <c r="W9" s="84"/>
      <c r="X9" s="98"/>
      <c r="Y9" s="16"/>
      <c r="Z9" s="80"/>
      <c r="AA9" s="84"/>
      <c r="AB9" s="84"/>
      <c r="AC9" s="84"/>
      <c r="AD9" s="98"/>
      <c r="AE9" s="16"/>
      <c r="AF9" s="80"/>
      <c r="AG9" s="84"/>
      <c r="AH9" s="84"/>
      <c r="AI9" s="84"/>
      <c r="AJ9" s="98"/>
      <c r="AK9" s="16"/>
      <c r="AL9" s="80"/>
      <c r="AM9" s="84"/>
      <c r="AN9" s="84"/>
      <c r="AO9" s="84"/>
      <c r="AP9" s="98"/>
      <c r="AQ9" s="16"/>
      <c r="AR9" s="80"/>
      <c r="AS9" s="84"/>
      <c r="AT9" s="84"/>
      <c r="AU9" s="84"/>
      <c r="AV9" s="98"/>
      <c r="AW9" s="16"/>
      <c r="AX9" s="80"/>
      <c r="AY9" s="84"/>
      <c r="AZ9" s="84"/>
      <c r="BA9" s="84"/>
      <c r="BB9" s="98"/>
      <c r="BD9" s="80"/>
      <c r="BE9" s="84"/>
      <c r="BF9" s="84"/>
      <c r="BG9" s="84"/>
      <c r="BH9" s="98"/>
      <c r="BJ9" s="80"/>
      <c r="BK9" s="84"/>
      <c r="BL9" s="84"/>
      <c r="BM9" s="84"/>
      <c r="BN9" s="98"/>
      <c r="BP9" s="80"/>
      <c r="BQ9" s="84"/>
      <c r="BR9" s="84"/>
      <c r="BS9" s="84"/>
      <c r="BT9" s="98"/>
      <c r="BV9" s="80"/>
      <c r="BW9" s="84"/>
      <c r="BX9" s="84"/>
      <c r="BY9" s="84"/>
      <c r="BZ9" s="98"/>
      <c r="CB9" s="80"/>
      <c r="CC9" s="84"/>
      <c r="CD9" s="84"/>
      <c r="CE9" s="84"/>
      <c r="CF9" s="98"/>
      <c r="CH9" s="80"/>
      <c r="CI9" s="84"/>
      <c r="CJ9" s="84"/>
      <c r="CK9" s="84"/>
      <c r="CL9" s="98"/>
      <c r="CN9" s="80"/>
      <c r="CO9" s="84"/>
      <c r="CP9" s="84"/>
      <c r="CQ9" s="84"/>
      <c r="CR9" s="98"/>
      <c r="CT9" s="80"/>
      <c r="CU9" s="84"/>
      <c r="CV9" s="84"/>
      <c r="CW9" s="84"/>
      <c r="CX9" s="98"/>
    </row>
    <row r="10" spans="1:102" x14ac:dyDescent="0.25">
      <c r="A10" s="42"/>
      <c r="B10" s="82"/>
      <c r="C10" s="85"/>
      <c r="D10" s="85"/>
      <c r="E10" s="85"/>
      <c r="F10" s="96"/>
      <c r="G10" s="85"/>
      <c r="H10" s="82"/>
      <c r="I10" s="85"/>
      <c r="J10" s="85"/>
      <c r="K10" s="85"/>
      <c r="L10" s="96"/>
      <c r="M10" s="85"/>
      <c r="N10" s="82"/>
      <c r="O10" s="85"/>
      <c r="P10" s="85"/>
      <c r="Q10" s="85"/>
      <c r="R10" s="96"/>
      <c r="S10" s="85"/>
      <c r="T10" s="82"/>
      <c r="U10" s="85"/>
      <c r="V10" s="85"/>
      <c r="W10" s="85"/>
      <c r="X10" s="96"/>
      <c r="Y10" s="85"/>
      <c r="Z10" s="82"/>
      <c r="AA10" s="85"/>
      <c r="AB10" s="85"/>
      <c r="AC10" s="85"/>
      <c r="AD10" s="94"/>
      <c r="AE10" s="85"/>
      <c r="AF10" s="82"/>
      <c r="AG10" s="85"/>
      <c r="AH10" s="85"/>
      <c r="AI10" s="85"/>
      <c r="AJ10" s="94"/>
      <c r="AK10" s="85"/>
      <c r="AL10" s="82"/>
      <c r="AM10" s="85"/>
      <c r="AN10" s="85"/>
      <c r="AO10" s="85"/>
      <c r="AP10" s="94"/>
      <c r="AQ10" s="85"/>
      <c r="AR10" s="82"/>
      <c r="AS10" s="85"/>
      <c r="AT10" s="85"/>
      <c r="AU10" s="85"/>
      <c r="AV10" s="94"/>
      <c r="AW10" s="85"/>
      <c r="AX10" s="82"/>
      <c r="AY10" s="85"/>
      <c r="AZ10" s="85"/>
      <c r="BA10" s="85"/>
      <c r="BB10" s="94"/>
      <c r="BD10" s="82"/>
      <c r="BE10" s="85"/>
      <c r="BF10" s="85"/>
      <c r="BG10" s="85"/>
      <c r="BH10" s="94"/>
      <c r="BJ10" s="82"/>
      <c r="BK10" s="85"/>
      <c r="BL10" s="85"/>
      <c r="BM10" s="85"/>
      <c r="BN10" s="94"/>
      <c r="BP10" s="82"/>
      <c r="BQ10" s="85"/>
      <c r="BR10" s="85"/>
      <c r="BS10" s="85"/>
      <c r="BT10" s="94"/>
      <c r="BV10" s="82"/>
      <c r="BW10" s="85"/>
      <c r="BX10" s="85"/>
      <c r="BY10" s="85"/>
      <c r="BZ10" s="94"/>
      <c r="CB10" s="82"/>
      <c r="CC10" s="85"/>
      <c r="CD10" s="85"/>
      <c r="CE10" s="85"/>
      <c r="CF10" s="94"/>
      <c r="CH10" s="82"/>
      <c r="CI10" s="85"/>
      <c r="CJ10" s="85"/>
      <c r="CK10" s="85"/>
      <c r="CL10" s="94"/>
      <c r="CN10" s="82"/>
      <c r="CO10" s="85"/>
      <c r="CP10" s="85"/>
      <c r="CQ10" s="85"/>
      <c r="CR10" s="94"/>
      <c r="CT10" s="82"/>
      <c r="CU10" s="85"/>
      <c r="CV10" s="85"/>
      <c r="CW10" s="85"/>
      <c r="CX10" s="94"/>
    </row>
    <row r="11" spans="1:102" x14ac:dyDescent="0.25">
      <c r="A11" s="42" t="s">
        <v>77</v>
      </c>
      <c r="B11" s="213">
        <v>1362</v>
      </c>
      <c r="C11" s="187">
        <v>1581</v>
      </c>
      <c r="D11" s="187">
        <v>1493</v>
      </c>
      <c r="E11" s="187">
        <v>1695</v>
      </c>
      <c r="F11" s="95">
        <v>6131</v>
      </c>
      <c r="G11" s="187"/>
      <c r="H11" s="213">
        <v>1542</v>
      </c>
      <c r="I11" s="187">
        <v>1719</v>
      </c>
      <c r="J11" s="187">
        <v>1699</v>
      </c>
      <c r="K11" s="187">
        <v>1963</v>
      </c>
      <c r="L11" s="95">
        <v>6923</v>
      </c>
      <c r="M11" s="187"/>
      <c r="N11" s="213">
        <v>1818</v>
      </c>
      <c r="O11" s="187">
        <v>2000</v>
      </c>
      <c r="P11" s="187">
        <v>2160</v>
      </c>
      <c r="Q11" s="187">
        <v>2362</v>
      </c>
      <c r="R11" s="95">
        <v>8340</v>
      </c>
      <c r="S11" s="187"/>
      <c r="T11" s="213">
        <v>2210</v>
      </c>
      <c r="U11" s="187">
        <v>2384</v>
      </c>
      <c r="V11" s="187">
        <v>2377</v>
      </c>
      <c r="W11" s="187">
        <v>2526</v>
      </c>
      <c r="X11" s="95">
        <v>9497</v>
      </c>
      <c r="Y11" s="187"/>
      <c r="Z11" s="213">
        <v>2291</v>
      </c>
      <c r="AA11" s="187">
        <v>2467</v>
      </c>
      <c r="AB11" s="187">
        <v>2375</v>
      </c>
      <c r="AC11" s="187">
        <v>2413</v>
      </c>
      <c r="AD11" s="95">
        <v>9546</v>
      </c>
      <c r="AE11" s="187"/>
      <c r="AF11" s="213">
        <v>2161</v>
      </c>
      <c r="AG11" s="187">
        <v>2369</v>
      </c>
      <c r="AH11" s="187">
        <v>2271</v>
      </c>
      <c r="AI11" s="187">
        <v>2434</v>
      </c>
      <c r="AJ11" s="95">
        <v>9235</v>
      </c>
      <c r="AK11" s="187"/>
      <c r="AL11" s="213">
        <v>2169</v>
      </c>
      <c r="AM11" s="187">
        <v>2536</v>
      </c>
      <c r="AN11" s="187">
        <v>2381</v>
      </c>
      <c r="AO11" s="187">
        <v>2716</v>
      </c>
      <c r="AP11" s="95">
        <v>9802</v>
      </c>
      <c r="AQ11" s="187"/>
      <c r="AR11" s="213">
        <v>2380</v>
      </c>
      <c r="AS11" s="187">
        <v>2648</v>
      </c>
      <c r="AT11" s="187">
        <v>2720</v>
      </c>
      <c r="AU11" s="187">
        <v>2892</v>
      </c>
      <c r="AV11" s="95">
        <v>10640</v>
      </c>
      <c r="AW11" s="187"/>
      <c r="AX11" s="213">
        <v>2451</v>
      </c>
      <c r="AY11" s="187">
        <v>2781</v>
      </c>
      <c r="AZ11" s="187">
        <v>2767</v>
      </c>
      <c r="BA11" s="187">
        <v>3112</v>
      </c>
      <c r="BB11" s="95">
        <v>11111</v>
      </c>
      <c r="BD11" s="213">
        <v>2449</v>
      </c>
      <c r="BE11" s="187">
        <v>2779</v>
      </c>
      <c r="BF11" s="187">
        <v>2764</v>
      </c>
      <c r="BG11" s="187">
        <v>3109</v>
      </c>
      <c r="BH11" s="95">
        <v>11101</v>
      </c>
      <c r="BI11" s="347"/>
      <c r="BJ11" s="213">
        <v>2596</v>
      </c>
      <c r="BK11" s="187">
        <v>2962</v>
      </c>
      <c r="BL11" s="187">
        <v>2934</v>
      </c>
      <c r="BM11" s="187">
        <v>3234</v>
      </c>
      <c r="BN11" s="95">
        <v>11726</v>
      </c>
      <c r="BP11" s="213">
        <v>2596</v>
      </c>
      <c r="BQ11" s="187">
        <v>2962</v>
      </c>
      <c r="BR11" s="187">
        <v>2934</v>
      </c>
      <c r="BS11" s="187">
        <v>3234</v>
      </c>
      <c r="BT11" s="95">
        <v>11726</v>
      </c>
      <c r="BU11" s="347"/>
      <c r="BV11" s="213">
        <v>2779</v>
      </c>
      <c r="BW11" s="187">
        <v>3071</v>
      </c>
      <c r="BX11" s="187">
        <v>2976</v>
      </c>
      <c r="BY11" s="187">
        <v>3149</v>
      </c>
      <c r="BZ11" s="95">
        <v>11975</v>
      </c>
      <c r="CB11" s="213">
        <v>2771</v>
      </c>
      <c r="CC11" s="187">
        <v>3029</v>
      </c>
      <c r="CD11" s="187">
        <v>2898</v>
      </c>
      <c r="CE11" s="187">
        <v>3117</v>
      </c>
      <c r="CF11" s="95">
        <f>SUM(CB11:CE11)</f>
        <v>11815</v>
      </c>
      <c r="CH11" s="213">
        <v>2768</v>
      </c>
      <c r="CI11" s="187">
        <v>2946</v>
      </c>
      <c r="CJ11" s="187">
        <v>2807</v>
      </c>
      <c r="CK11" s="187">
        <f>CL11-SUM(CH11:CJ11)</f>
        <v>3139</v>
      </c>
      <c r="CL11" s="95">
        <v>11660</v>
      </c>
      <c r="CN11" s="213">
        <v>2768</v>
      </c>
      <c r="CO11" s="187">
        <v>2946</v>
      </c>
      <c r="CP11" s="187">
        <v>2807</v>
      </c>
      <c r="CQ11" s="187">
        <f>CR11-SUM(CN11:CP11)</f>
        <v>3139</v>
      </c>
      <c r="CR11" s="95">
        <v>11660</v>
      </c>
      <c r="CT11" s="213">
        <v>2739</v>
      </c>
      <c r="CU11" s="187">
        <v>2987</v>
      </c>
      <c r="CV11" s="187">
        <v>2863</v>
      </c>
      <c r="CW11" s="187">
        <v>3769</v>
      </c>
      <c r="CX11" s="95">
        <v>12358</v>
      </c>
    </row>
    <row r="12" spans="1:102" x14ac:dyDescent="0.25">
      <c r="A12" s="42"/>
      <c r="B12" s="213"/>
      <c r="C12" s="187"/>
      <c r="D12" s="187"/>
      <c r="E12" s="187"/>
      <c r="F12" s="95"/>
      <c r="G12" s="187"/>
      <c r="H12" s="213"/>
      <c r="I12" s="187"/>
      <c r="J12" s="187"/>
      <c r="K12" s="187"/>
      <c r="L12" s="95"/>
      <c r="M12" s="187"/>
      <c r="N12" s="213"/>
      <c r="O12" s="187"/>
      <c r="P12" s="187"/>
      <c r="Q12" s="187"/>
      <c r="R12" s="95"/>
      <c r="S12" s="187"/>
      <c r="T12" s="213"/>
      <c r="U12" s="187"/>
      <c r="V12" s="187"/>
      <c r="W12" s="187"/>
      <c r="X12" s="95"/>
      <c r="Y12" s="187"/>
      <c r="Z12" s="213"/>
      <c r="AA12" s="187"/>
      <c r="AB12" s="187"/>
      <c r="AC12" s="187"/>
      <c r="AD12" s="95"/>
      <c r="AE12" s="187"/>
      <c r="AF12" s="213"/>
      <c r="AG12" s="187"/>
      <c r="AH12" s="187"/>
      <c r="AI12" s="187"/>
      <c r="AJ12" s="95"/>
      <c r="AK12" s="187"/>
      <c r="AL12" s="213"/>
      <c r="AM12" s="187"/>
      <c r="AN12" s="187"/>
      <c r="AO12" s="187"/>
      <c r="AP12" s="95"/>
      <c r="AQ12" s="187"/>
      <c r="AR12" s="213"/>
      <c r="AS12" s="187"/>
      <c r="AT12" s="187"/>
      <c r="AU12" s="187"/>
      <c r="AV12" s="95"/>
      <c r="AW12" s="187"/>
      <c r="AX12" s="213"/>
      <c r="AY12" s="187"/>
      <c r="AZ12" s="187"/>
      <c r="BA12" s="187"/>
      <c r="BB12" s="95"/>
      <c r="BD12" s="213"/>
      <c r="BE12" s="187"/>
      <c r="BF12" s="187"/>
      <c r="BG12" s="187"/>
      <c r="BH12" s="95"/>
      <c r="BJ12" s="213"/>
      <c r="BK12" s="187"/>
      <c r="BL12" s="187"/>
      <c r="BM12" s="187"/>
      <c r="BN12" s="95"/>
      <c r="BP12" s="213"/>
      <c r="BQ12" s="187"/>
      <c r="BR12" s="187"/>
      <c r="BS12" s="187"/>
      <c r="BT12" s="95"/>
      <c r="BV12" s="213"/>
      <c r="BW12" s="187"/>
      <c r="BX12" s="187"/>
      <c r="BY12" s="187"/>
      <c r="BZ12" s="95"/>
      <c r="CB12" s="213"/>
      <c r="CC12" s="187"/>
      <c r="CD12" s="187"/>
      <c r="CE12" s="187"/>
      <c r="CF12" s="95"/>
      <c r="CH12" s="213"/>
      <c r="CI12" s="187"/>
      <c r="CJ12" s="187"/>
      <c r="CK12" s="187"/>
      <c r="CL12" s="95"/>
      <c r="CN12" s="213"/>
      <c r="CO12" s="187"/>
      <c r="CP12" s="187"/>
      <c r="CQ12" s="187"/>
      <c r="CR12" s="95"/>
      <c r="CT12" s="213"/>
      <c r="CU12" s="187"/>
      <c r="CV12" s="187"/>
      <c r="CW12" s="187"/>
      <c r="CX12" s="95"/>
    </row>
    <row r="13" spans="1:102" x14ac:dyDescent="0.25">
      <c r="A13" s="42" t="s">
        <v>49</v>
      </c>
      <c r="B13" s="213">
        <v>67</v>
      </c>
      <c r="C13" s="187">
        <v>70</v>
      </c>
      <c r="D13" s="187">
        <v>53</v>
      </c>
      <c r="E13" s="187">
        <v>59</v>
      </c>
      <c r="F13" s="95">
        <v>249</v>
      </c>
      <c r="G13" s="187"/>
      <c r="H13" s="213">
        <v>67</v>
      </c>
      <c r="I13" s="187">
        <v>74</v>
      </c>
      <c r="J13" s="187">
        <v>70</v>
      </c>
      <c r="K13" s="187">
        <v>94</v>
      </c>
      <c r="L13" s="95">
        <v>305</v>
      </c>
      <c r="M13" s="187"/>
      <c r="N13" s="213">
        <v>51</v>
      </c>
      <c r="O13" s="187">
        <v>78</v>
      </c>
      <c r="P13" s="187">
        <v>82</v>
      </c>
      <c r="Q13" s="187">
        <v>82</v>
      </c>
      <c r="R13" s="95">
        <v>293</v>
      </c>
      <c r="S13" s="187"/>
      <c r="T13" s="213">
        <v>75</v>
      </c>
      <c r="U13" s="187">
        <v>111</v>
      </c>
      <c r="V13" s="187">
        <v>73</v>
      </c>
      <c r="W13" s="187">
        <v>49</v>
      </c>
      <c r="X13" s="95">
        <v>308</v>
      </c>
      <c r="Y13" s="187"/>
      <c r="Z13" s="213">
        <v>57</v>
      </c>
      <c r="AA13" s="187">
        <v>107</v>
      </c>
      <c r="AB13" s="187">
        <v>102</v>
      </c>
      <c r="AC13" s="187">
        <v>69</v>
      </c>
      <c r="AD13" s="95">
        <v>335</v>
      </c>
      <c r="AE13" s="187"/>
      <c r="AF13" s="213">
        <v>76</v>
      </c>
      <c r="AG13" s="187">
        <v>68</v>
      </c>
      <c r="AH13" s="187">
        <v>93</v>
      </c>
      <c r="AI13" s="187">
        <v>78</v>
      </c>
      <c r="AJ13" s="95">
        <v>315</v>
      </c>
      <c r="AK13" s="187"/>
      <c r="AL13" s="213">
        <v>77</v>
      </c>
      <c r="AM13" s="187">
        <v>88</v>
      </c>
      <c r="AN13" s="187">
        <v>101</v>
      </c>
      <c r="AO13" s="187">
        <v>87</v>
      </c>
      <c r="AP13" s="95">
        <v>353</v>
      </c>
      <c r="AQ13" s="187"/>
      <c r="AR13" s="213">
        <v>79</v>
      </c>
      <c r="AS13" s="187">
        <v>84</v>
      </c>
      <c r="AT13" s="187">
        <v>97</v>
      </c>
      <c r="AU13" s="187">
        <v>104</v>
      </c>
      <c r="AV13" s="95">
        <v>364</v>
      </c>
      <c r="AW13" s="187"/>
      <c r="AX13" s="213">
        <v>85</v>
      </c>
      <c r="AY13" s="187">
        <v>117</v>
      </c>
      <c r="AZ13" s="187">
        <v>107</v>
      </c>
      <c r="BA13" s="187">
        <v>126</v>
      </c>
      <c r="BB13" s="95">
        <v>435</v>
      </c>
      <c r="BD13" s="213">
        <v>86</v>
      </c>
      <c r="BE13" s="187">
        <v>118</v>
      </c>
      <c r="BF13" s="187">
        <v>107</v>
      </c>
      <c r="BG13" s="187">
        <v>126</v>
      </c>
      <c r="BH13" s="95">
        <v>437</v>
      </c>
      <c r="BI13" s="347"/>
      <c r="BJ13" s="213">
        <v>91</v>
      </c>
      <c r="BK13" s="187">
        <v>89</v>
      </c>
      <c r="BL13" s="187">
        <v>64</v>
      </c>
      <c r="BM13" s="187">
        <v>91</v>
      </c>
      <c r="BN13" s="95">
        <v>335</v>
      </c>
      <c r="BP13" s="213">
        <v>81</v>
      </c>
      <c r="BQ13" s="187">
        <v>92</v>
      </c>
      <c r="BR13" s="187">
        <v>67</v>
      </c>
      <c r="BS13" s="187">
        <v>95</v>
      </c>
      <c r="BT13" s="95">
        <v>335</v>
      </c>
      <c r="BU13" s="347"/>
      <c r="BV13" s="213">
        <v>71</v>
      </c>
      <c r="BW13" s="187">
        <v>77</v>
      </c>
      <c r="BX13" s="187">
        <v>87</v>
      </c>
      <c r="BY13" s="187">
        <v>114</v>
      </c>
      <c r="BZ13" s="95">
        <v>349</v>
      </c>
      <c r="CB13" s="213">
        <v>82</v>
      </c>
      <c r="CC13" s="187">
        <v>69</v>
      </c>
      <c r="CD13" s="187">
        <v>84</v>
      </c>
      <c r="CE13" s="187">
        <v>91</v>
      </c>
      <c r="CF13" s="95">
        <f>SUM(CB13:CE13)</f>
        <v>326</v>
      </c>
      <c r="CH13" s="213">
        <v>99</v>
      </c>
      <c r="CI13" s="187">
        <v>97</v>
      </c>
      <c r="CJ13" s="187">
        <v>81</v>
      </c>
      <c r="CK13" s="187">
        <f>CL13-SUM(CH13:CJ13)</f>
        <v>86</v>
      </c>
      <c r="CL13" s="95">
        <v>363</v>
      </c>
      <c r="CN13" s="213">
        <v>99</v>
      </c>
      <c r="CO13" s="187">
        <v>97</v>
      </c>
      <c r="CP13" s="187">
        <v>81</v>
      </c>
      <c r="CQ13" s="187">
        <f>CR13-SUM(CN13:CP13)</f>
        <v>86</v>
      </c>
      <c r="CR13" s="95">
        <v>363</v>
      </c>
      <c r="CT13" s="213">
        <v>81</v>
      </c>
      <c r="CU13" s="187">
        <v>86</v>
      </c>
      <c r="CV13" s="187">
        <v>-28</v>
      </c>
      <c r="CW13" s="187">
        <v>229</v>
      </c>
      <c r="CX13" s="95">
        <v>368</v>
      </c>
    </row>
    <row r="14" spans="1:102" x14ac:dyDescent="0.25">
      <c r="A14" s="42"/>
      <c r="B14" s="213"/>
      <c r="C14" s="187"/>
      <c r="D14" s="187"/>
      <c r="E14" s="187"/>
      <c r="F14" s="95"/>
      <c r="G14" s="187"/>
      <c r="H14" s="213"/>
      <c r="I14" s="187"/>
      <c r="J14" s="187"/>
      <c r="K14" s="187"/>
      <c r="L14" s="95"/>
      <c r="M14" s="187"/>
      <c r="N14" s="213"/>
      <c r="O14" s="187"/>
      <c r="P14" s="187"/>
      <c r="Q14" s="187"/>
      <c r="R14" s="95"/>
      <c r="S14" s="187"/>
      <c r="T14" s="213"/>
      <c r="U14" s="187"/>
      <c r="V14" s="187"/>
      <c r="W14" s="187"/>
      <c r="X14" s="95"/>
      <c r="Y14" s="187"/>
      <c r="Z14" s="213"/>
      <c r="AA14" s="187"/>
      <c r="AB14" s="187"/>
      <c r="AC14" s="187"/>
      <c r="AD14" s="95"/>
      <c r="AE14" s="187"/>
      <c r="AF14" s="213"/>
      <c r="AG14" s="187"/>
      <c r="AH14" s="187"/>
      <c r="AI14" s="187"/>
      <c r="AJ14" s="95"/>
      <c r="AK14" s="187"/>
      <c r="AL14" s="213"/>
      <c r="AM14" s="187"/>
      <c r="AN14" s="187"/>
      <c r="AO14" s="187"/>
      <c r="AP14" s="95"/>
      <c r="AQ14" s="187"/>
      <c r="AR14" s="213"/>
      <c r="AS14" s="187"/>
      <c r="AT14" s="187"/>
      <c r="AU14" s="187"/>
      <c r="AV14" s="95"/>
      <c r="AW14" s="187"/>
      <c r="AX14" s="213"/>
      <c r="AY14" s="187"/>
      <c r="AZ14" s="187"/>
      <c r="BA14" s="187"/>
      <c r="BB14" s="95"/>
      <c r="BD14" s="213"/>
      <c r="BE14" s="187"/>
      <c r="BF14" s="187"/>
      <c r="BG14" s="187"/>
      <c r="BH14" s="95"/>
      <c r="BJ14" s="213"/>
      <c r="BK14" s="187"/>
      <c r="BL14" s="187"/>
      <c r="BM14" s="187"/>
      <c r="BN14" s="95"/>
      <c r="BP14" s="213"/>
      <c r="BQ14" s="187"/>
      <c r="BR14" s="187"/>
      <c r="BS14" s="187"/>
      <c r="BT14" s="95"/>
      <c r="BV14" s="213"/>
      <c r="BW14" s="187"/>
      <c r="BX14" s="187"/>
      <c r="BY14" s="187"/>
      <c r="BZ14" s="95"/>
      <c r="CB14" s="213"/>
      <c r="CC14" s="187"/>
      <c r="CD14" s="187"/>
      <c r="CE14" s="187"/>
      <c r="CF14" s="95"/>
      <c r="CH14" s="213"/>
      <c r="CI14" s="187"/>
      <c r="CJ14" s="187"/>
      <c r="CK14" s="187"/>
      <c r="CL14" s="95"/>
      <c r="CN14" s="213"/>
      <c r="CO14" s="187"/>
      <c r="CP14" s="187"/>
      <c r="CQ14" s="187"/>
      <c r="CR14" s="95"/>
      <c r="CT14" s="213"/>
      <c r="CU14" s="187"/>
      <c r="CV14" s="187"/>
      <c r="CW14" s="187"/>
      <c r="CX14" s="95"/>
    </row>
    <row r="15" spans="1:102" x14ac:dyDescent="0.25">
      <c r="A15" s="42" t="s">
        <v>78</v>
      </c>
      <c r="B15" s="265">
        <v>4.9192364170337739E-2</v>
      </c>
      <c r="C15" s="266">
        <v>4.4275774826059454E-2</v>
      </c>
      <c r="D15" s="266">
        <v>3.5498995311453452E-2</v>
      </c>
      <c r="E15" s="266">
        <v>3.4808259587020648E-2</v>
      </c>
      <c r="F15" s="267">
        <v>4.0613276790083183E-2</v>
      </c>
      <c r="G15" s="266"/>
      <c r="H15" s="265">
        <v>4.3450064850843059E-2</v>
      </c>
      <c r="I15" s="266">
        <v>4.3048283885980219E-2</v>
      </c>
      <c r="J15" s="266">
        <v>4.120070629782225E-2</v>
      </c>
      <c r="K15" s="266">
        <v>4.7885888945491596E-2</v>
      </c>
      <c r="L15" s="267">
        <v>4.4056045067167413E-2</v>
      </c>
      <c r="M15" s="266"/>
      <c r="N15" s="265">
        <v>2.8052805280528052E-2</v>
      </c>
      <c r="O15" s="266">
        <v>3.9E-2</v>
      </c>
      <c r="P15" s="266">
        <v>3.7962962962962962E-2</v>
      </c>
      <c r="Q15" s="266">
        <v>3.3936651583710405E-2</v>
      </c>
      <c r="R15" s="267">
        <v>3.5131894484412472E-2</v>
      </c>
      <c r="S15" s="266"/>
      <c r="T15" s="265">
        <v>3.3936651583710405E-2</v>
      </c>
      <c r="U15" s="266">
        <v>4.6560402684563761E-2</v>
      </c>
      <c r="V15" s="266">
        <v>3.0710980227177113E-2</v>
      </c>
      <c r="W15" s="266">
        <v>1.9398258115597783E-2</v>
      </c>
      <c r="X15" s="267">
        <v>3.2431294092871432E-2</v>
      </c>
      <c r="Y15" s="266"/>
      <c r="Z15" s="265">
        <v>2.4879965080750764E-2</v>
      </c>
      <c r="AA15" s="266">
        <v>4.3372517227401701E-2</v>
      </c>
      <c r="AB15" s="266">
        <v>4.294736842105263E-2</v>
      </c>
      <c r="AC15" s="266">
        <v>2.8595109821798591E-2</v>
      </c>
      <c r="AD15" s="267">
        <v>3.5093232767651375E-2</v>
      </c>
      <c r="AE15" s="266"/>
      <c r="AF15" s="265">
        <v>3.5168903285515966E-2</v>
      </c>
      <c r="AG15" s="266">
        <v>2.8704094554664415E-2</v>
      </c>
      <c r="AH15" s="266">
        <v>4.0951122853368563E-2</v>
      </c>
      <c r="AI15" s="266">
        <v>3.2046014790468362E-2</v>
      </c>
      <c r="AJ15" s="267">
        <v>3.4109366540335681E-2</v>
      </c>
      <c r="AK15" s="266"/>
      <c r="AL15" s="265">
        <v>3.5500230520977408E-2</v>
      </c>
      <c r="AM15" s="266">
        <v>3.4700315457413249E-2</v>
      </c>
      <c r="AN15" s="266">
        <v>4.241915161696766E-2</v>
      </c>
      <c r="AO15" s="266">
        <v>3.2032400589101617E-2</v>
      </c>
      <c r="AP15" s="267">
        <v>3.6013058559477659E-2</v>
      </c>
      <c r="AQ15" s="266"/>
      <c r="AR15" s="265">
        <v>3.3193277310924398E-2</v>
      </c>
      <c r="AS15" s="266">
        <v>3.1722054380664652E-2</v>
      </c>
      <c r="AT15" s="266">
        <v>3.56617647058824E-2</v>
      </c>
      <c r="AU15" s="266">
        <v>3.5961272475795301E-2</v>
      </c>
      <c r="AV15" s="267">
        <v>3.4210526315789476E-2</v>
      </c>
      <c r="AW15" s="266"/>
      <c r="AX15" s="265">
        <v>3.4679722562219503E-2</v>
      </c>
      <c r="AY15" s="266">
        <v>4.2071197411003236E-2</v>
      </c>
      <c r="AZ15" s="266">
        <v>3.8670039754246474E-2</v>
      </c>
      <c r="BA15" s="266">
        <v>4.0488431876606681E-2</v>
      </c>
      <c r="BB15" s="267">
        <v>3.9150391503915041E-2</v>
      </c>
      <c r="BD15" s="265">
        <v>3.5116374030216398E-2</v>
      </c>
      <c r="BE15" s="266">
        <v>4.2461317020510973E-2</v>
      </c>
      <c r="BF15" s="266">
        <v>3.8712011577424023E-2</v>
      </c>
      <c r="BG15" s="266">
        <v>4.052750080411708E-2</v>
      </c>
      <c r="BH15" s="267">
        <v>3.9365822898837943E-2</v>
      </c>
      <c r="BI15" s="347"/>
      <c r="BJ15" s="265">
        <v>3.5053929121725731E-2</v>
      </c>
      <c r="BK15" s="266">
        <v>3.0047265361242404E-2</v>
      </c>
      <c r="BL15" s="266">
        <v>2.1813224267211998E-2</v>
      </c>
      <c r="BM15" s="266">
        <v>2.813852813852814E-2</v>
      </c>
      <c r="BN15" s="267">
        <v>2.856899198362613E-2</v>
      </c>
      <c r="BP15" s="265">
        <v>3.1201848998459167E-2</v>
      </c>
      <c r="BQ15" s="266">
        <v>3.1060094530722483E-2</v>
      </c>
      <c r="BR15" s="266">
        <v>2.283571915473756E-2</v>
      </c>
      <c r="BS15" s="266">
        <v>2.937538651824366E-2</v>
      </c>
      <c r="BT15" s="267">
        <v>2.856899198362613E-2</v>
      </c>
      <c r="BV15" s="265">
        <v>2.5548758546239655E-2</v>
      </c>
      <c r="BW15" s="266">
        <v>2.5000000000000001E-2</v>
      </c>
      <c r="BX15" s="266">
        <v>2.9000000000000001E-2</v>
      </c>
      <c r="BY15" s="266">
        <f>BY13/BY11</f>
        <v>3.6201968879009207E-2</v>
      </c>
      <c r="BZ15" s="267">
        <f>BZ13/BZ11</f>
        <v>2.9144050104384134E-2</v>
      </c>
      <c r="CB15" s="265">
        <v>0.03</v>
      </c>
      <c r="CC15" s="266">
        <f>CC13/CC11</f>
        <v>2.2779795311984152E-2</v>
      </c>
      <c r="CD15" s="266">
        <f>CD13/CD11</f>
        <v>2.8985507246376812E-2</v>
      </c>
      <c r="CE15" s="266">
        <f>CE13/CE11</f>
        <v>2.9194738530638434E-2</v>
      </c>
      <c r="CF15" s="267">
        <f>CF13/CF11</f>
        <v>2.7592044011849344E-2</v>
      </c>
      <c r="CH15" s="265">
        <f>CH13/CH11</f>
        <v>3.5765895953757225E-2</v>
      </c>
      <c r="CI15" s="266">
        <f>CI13/CI11</f>
        <v>3.2926001357773252E-2</v>
      </c>
      <c r="CJ15" s="266">
        <f>CJ13/CJ11</f>
        <v>2.8856430352689703E-2</v>
      </c>
      <c r="CK15" s="266">
        <f>CK13/CK11</f>
        <v>2.7397260273972601E-2</v>
      </c>
      <c r="CL15" s="267">
        <f>CL13/CL11</f>
        <v>3.1132075471698113E-2</v>
      </c>
      <c r="CN15" s="265">
        <f>CN13/CN11</f>
        <v>3.5765895953757225E-2</v>
      </c>
      <c r="CO15" s="266">
        <f>CO13/CO11</f>
        <v>3.2926001357773252E-2</v>
      </c>
      <c r="CP15" s="266">
        <f>CP13/CP11</f>
        <v>2.8856430352689703E-2</v>
      </c>
      <c r="CQ15" s="266">
        <f>CQ13/CQ11</f>
        <v>2.7397260273972601E-2</v>
      </c>
      <c r="CR15" s="267">
        <f>CR13/CR11</f>
        <v>3.1132075471698113E-2</v>
      </c>
      <c r="CT15" s="265">
        <f>CT13/CT11</f>
        <v>2.9572836801752465E-2</v>
      </c>
      <c r="CU15" s="266">
        <f>CU13/CU11</f>
        <v>2.8791429527954469E-2</v>
      </c>
      <c r="CV15" s="266">
        <f>CV13/CV11</f>
        <v>-9.7799511002444987E-3</v>
      </c>
      <c r="CW15" s="266">
        <f>CW13/CW11</f>
        <v>6.0758821968691958E-2</v>
      </c>
      <c r="CX15" s="267">
        <f>CX13/CX11</f>
        <v>2.9778281275287262E-2</v>
      </c>
    </row>
    <row r="16" spans="1:102" x14ac:dyDescent="0.25">
      <c r="A16" s="42"/>
      <c r="B16" s="213"/>
      <c r="C16" s="187"/>
      <c r="D16" s="187"/>
      <c r="E16" s="187"/>
      <c r="F16" s="95"/>
      <c r="G16" s="187"/>
      <c r="H16" s="213"/>
      <c r="I16" s="187"/>
      <c r="J16" s="187"/>
      <c r="K16" s="187"/>
      <c r="L16" s="95"/>
      <c r="M16" s="187"/>
      <c r="N16" s="213"/>
      <c r="O16" s="187"/>
      <c r="P16" s="187"/>
      <c r="Q16" s="187"/>
      <c r="R16" s="95"/>
      <c r="S16" s="187"/>
      <c r="T16" s="213"/>
      <c r="U16" s="187"/>
      <c r="V16" s="187"/>
      <c r="W16" s="187"/>
      <c r="X16" s="95"/>
      <c r="Y16" s="187"/>
      <c r="Z16" s="213"/>
      <c r="AA16" s="187"/>
      <c r="AB16" s="187"/>
      <c r="AC16" s="187"/>
      <c r="AD16" s="95"/>
      <c r="AE16" s="187"/>
      <c r="AF16" s="213"/>
      <c r="AG16" s="187"/>
      <c r="AH16" s="187"/>
      <c r="AI16" s="187"/>
      <c r="AJ16" s="95"/>
      <c r="AK16" s="187"/>
      <c r="AL16" s="213"/>
      <c r="AM16" s="266"/>
      <c r="AN16" s="187"/>
      <c r="AO16" s="187"/>
      <c r="AP16" s="95"/>
      <c r="AQ16" s="187"/>
      <c r="AR16" s="213"/>
      <c r="AS16" s="266"/>
      <c r="AT16" s="187"/>
      <c r="AU16" s="187"/>
      <c r="AV16" s="95"/>
      <c r="AW16" s="187"/>
      <c r="AX16" s="213"/>
      <c r="AY16" s="266"/>
      <c r="AZ16" s="187"/>
      <c r="BA16" s="187"/>
      <c r="BB16" s="95"/>
      <c r="BD16" s="213"/>
      <c r="BE16" s="187"/>
      <c r="BF16" s="187"/>
      <c r="BG16" s="187"/>
      <c r="BH16" s="95"/>
      <c r="BI16" s="347"/>
      <c r="BJ16" s="213"/>
      <c r="BK16" s="266"/>
      <c r="BL16" s="187"/>
      <c r="BM16" s="187"/>
      <c r="BN16" s="95"/>
      <c r="BP16" s="213"/>
      <c r="BQ16" s="266"/>
      <c r="BR16" s="187"/>
      <c r="BS16" s="187"/>
      <c r="BT16" s="95"/>
      <c r="BV16" s="213"/>
      <c r="BW16" s="266"/>
      <c r="BX16" s="187"/>
      <c r="BY16" s="187"/>
      <c r="BZ16" s="95"/>
      <c r="CB16" s="213"/>
      <c r="CC16" s="266"/>
      <c r="CD16" s="187"/>
      <c r="CE16" s="187"/>
      <c r="CF16" s="95"/>
      <c r="CH16" s="213"/>
      <c r="CI16" s="266"/>
      <c r="CJ16" s="187"/>
      <c r="CK16" s="187"/>
      <c r="CL16" s="95"/>
      <c r="CN16" s="213"/>
      <c r="CO16" s="266"/>
      <c r="CP16" s="187"/>
      <c r="CQ16" s="187"/>
      <c r="CR16" s="95"/>
      <c r="CT16" s="213"/>
      <c r="CU16" s="266"/>
      <c r="CV16" s="187"/>
      <c r="CW16" s="187"/>
      <c r="CX16" s="95"/>
    </row>
    <row r="17" spans="1:102" x14ac:dyDescent="0.25">
      <c r="A17" s="42" t="s">
        <v>79</v>
      </c>
      <c r="B17" s="213">
        <v>47</v>
      </c>
      <c r="C17" s="187">
        <v>49</v>
      </c>
      <c r="D17" s="187">
        <v>36</v>
      </c>
      <c r="E17" s="187">
        <v>43</v>
      </c>
      <c r="F17" s="95">
        <v>175</v>
      </c>
      <c r="G17" s="187"/>
      <c r="H17" s="213">
        <v>57</v>
      </c>
      <c r="I17" s="187">
        <v>64</v>
      </c>
      <c r="J17" s="187">
        <v>57</v>
      </c>
      <c r="K17" s="187">
        <v>31</v>
      </c>
      <c r="L17" s="95">
        <v>209</v>
      </c>
      <c r="M17" s="187"/>
      <c r="N17" s="213">
        <v>53</v>
      </c>
      <c r="O17" s="187">
        <v>95</v>
      </c>
      <c r="P17" s="187">
        <v>72</v>
      </c>
      <c r="Q17" s="187">
        <v>66</v>
      </c>
      <c r="R17" s="95">
        <v>286</v>
      </c>
      <c r="S17" s="187"/>
      <c r="T17" s="213">
        <v>70</v>
      </c>
      <c r="U17" s="187">
        <v>94</v>
      </c>
      <c r="V17" s="187">
        <v>68</v>
      </c>
      <c r="W17" s="187">
        <v>65</v>
      </c>
      <c r="X17" s="95">
        <v>297</v>
      </c>
      <c r="Y17" s="187"/>
      <c r="Z17" s="213">
        <v>48</v>
      </c>
      <c r="AA17" s="187">
        <v>73</v>
      </c>
      <c r="AB17" s="187">
        <v>65</v>
      </c>
      <c r="AC17" s="187">
        <v>54</v>
      </c>
      <c r="AD17" s="95">
        <v>240</v>
      </c>
      <c r="AE17" s="187"/>
      <c r="AF17" s="213">
        <v>47</v>
      </c>
      <c r="AG17" s="187">
        <v>42</v>
      </c>
      <c r="AH17" s="187">
        <v>54</v>
      </c>
      <c r="AI17" s="187">
        <v>58</v>
      </c>
      <c r="AJ17" s="95">
        <v>201</v>
      </c>
      <c r="AK17" s="187"/>
      <c r="AL17" s="213">
        <v>46</v>
      </c>
      <c r="AM17" s="187">
        <v>48</v>
      </c>
      <c r="AN17" s="187">
        <v>65</v>
      </c>
      <c r="AO17" s="187">
        <v>67</v>
      </c>
      <c r="AP17" s="95">
        <v>226</v>
      </c>
      <c r="AQ17" s="187"/>
      <c r="AR17" s="213">
        <v>52</v>
      </c>
      <c r="AS17" s="187">
        <v>55</v>
      </c>
      <c r="AT17" s="187">
        <v>67</v>
      </c>
      <c r="AU17" s="187">
        <v>93</v>
      </c>
      <c r="AV17" s="95">
        <v>267</v>
      </c>
      <c r="AW17" s="187"/>
      <c r="AX17" s="213">
        <v>60</v>
      </c>
      <c r="AY17" s="187">
        <v>71</v>
      </c>
      <c r="AZ17" s="187">
        <v>73</v>
      </c>
      <c r="BA17" s="187">
        <v>73</v>
      </c>
      <c r="BB17" s="95">
        <v>277</v>
      </c>
      <c r="BD17" s="213">
        <v>60</v>
      </c>
      <c r="BE17" s="187">
        <v>71</v>
      </c>
      <c r="BF17" s="187">
        <v>73</v>
      </c>
      <c r="BG17" s="187">
        <v>73</v>
      </c>
      <c r="BH17" s="95">
        <v>277</v>
      </c>
      <c r="BI17" s="347"/>
      <c r="BJ17" s="213">
        <v>65</v>
      </c>
      <c r="BK17" s="187">
        <v>58</v>
      </c>
      <c r="BL17" s="187">
        <v>61</v>
      </c>
      <c r="BM17" s="187">
        <v>70</v>
      </c>
      <c r="BN17" s="95">
        <v>254</v>
      </c>
      <c r="BP17" s="213">
        <v>58</v>
      </c>
      <c r="BQ17" s="187">
        <v>60</v>
      </c>
      <c r="BR17" s="187">
        <v>63</v>
      </c>
      <c r="BS17" s="187">
        <v>73</v>
      </c>
      <c r="BT17" s="95">
        <v>254</v>
      </c>
      <c r="BU17" s="347"/>
      <c r="BV17" s="213">
        <v>51</v>
      </c>
      <c r="BW17" s="187">
        <v>59</v>
      </c>
      <c r="BX17" s="187">
        <v>133</v>
      </c>
      <c r="BY17" s="187">
        <v>33</v>
      </c>
      <c r="BZ17" s="95">
        <v>276</v>
      </c>
      <c r="CB17" s="213">
        <v>47</v>
      </c>
      <c r="CC17" s="187">
        <v>53</v>
      </c>
      <c r="CD17" s="187">
        <v>65</v>
      </c>
      <c r="CE17" s="187">
        <v>155</v>
      </c>
      <c r="CF17" s="95">
        <f>SUM(CB17:CE17)</f>
        <v>320</v>
      </c>
      <c r="CH17" s="213">
        <v>79</v>
      </c>
      <c r="CI17" s="187">
        <v>80</v>
      </c>
      <c r="CJ17" s="187">
        <v>74</v>
      </c>
      <c r="CK17" s="187">
        <f>CL17-SUM(CH17:CJ17)</f>
        <v>87</v>
      </c>
      <c r="CL17" s="95">
        <v>320</v>
      </c>
      <c r="CN17" s="213">
        <v>79</v>
      </c>
      <c r="CO17" s="187">
        <v>80</v>
      </c>
      <c r="CP17" s="187">
        <v>74</v>
      </c>
      <c r="CQ17" s="187">
        <f>CR17-SUM(CN17:CP17)</f>
        <v>87</v>
      </c>
      <c r="CR17" s="95">
        <v>320</v>
      </c>
      <c r="CT17" s="213">
        <v>63</v>
      </c>
      <c r="CU17" s="187">
        <v>76</v>
      </c>
      <c r="CV17" s="187">
        <v>-30</v>
      </c>
      <c r="CW17" s="187">
        <v>187</v>
      </c>
      <c r="CX17" s="95">
        <v>296</v>
      </c>
    </row>
    <row r="18" spans="1:102" ht="15.75" thickBot="1" x14ac:dyDescent="0.3">
      <c r="A18" s="66"/>
      <c r="B18" s="268"/>
      <c r="C18" s="269"/>
      <c r="D18" s="269"/>
      <c r="E18" s="269"/>
      <c r="F18" s="270"/>
      <c r="G18" s="187"/>
      <c r="H18" s="268"/>
      <c r="I18" s="269"/>
      <c r="J18" s="269"/>
      <c r="K18" s="269"/>
      <c r="L18" s="270"/>
      <c r="M18" s="187"/>
      <c r="N18" s="268"/>
      <c r="O18" s="269"/>
      <c r="P18" s="269"/>
      <c r="Q18" s="269"/>
      <c r="R18" s="270"/>
      <c r="S18" s="187"/>
      <c r="T18" s="268"/>
      <c r="U18" s="269"/>
      <c r="V18" s="269"/>
      <c r="W18" s="269"/>
      <c r="X18" s="270"/>
      <c r="Y18" s="187"/>
      <c r="Z18" s="268"/>
      <c r="AA18" s="269"/>
      <c r="AB18" s="269"/>
      <c r="AC18" s="269"/>
      <c r="AD18" s="270"/>
      <c r="AE18" s="187"/>
      <c r="AF18" s="268"/>
      <c r="AG18" s="269"/>
      <c r="AH18" s="269"/>
      <c r="AI18" s="269"/>
      <c r="AJ18" s="270"/>
      <c r="AK18" s="187"/>
      <c r="AL18" s="268"/>
      <c r="AM18" s="269"/>
      <c r="AN18" s="269"/>
      <c r="AO18" s="269"/>
      <c r="AP18" s="270"/>
      <c r="AQ18" s="187"/>
      <c r="AR18" s="268"/>
      <c r="AS18" s="269"/>
      <c r="AT18" s="269"/>
      <c r="AU18" s="269"/>
      <c r="AV18" s="270"/>
      <c r="AW18" s="187"/>
      <c r="AX18" s="268"/>
      <c r="AY18" s="269"/>
      <c r="AZ18" s="269"/>
      <c r="BA18" s="269"/>
      <c r="BB18" s="270"/>
      <c r="BD18" s="268"/>
      <c r="BE18" s="269"/>
      <c r="BF18" s="269"/>
      <c r="BG18" s="269"/>
      <c r="BH18" s="270"/>
      <c r="BI18" s="347"/>
      <c r="BJ18" s="268"/>
      <c r="BK18" s="269"/>
      <c r="BL18" s="269"/>
      <c r="BM18" s="269"/>
      <c r="BN18" s="270"/>
      <c r="BP18" s="268"/>
      <c r="BQ18" s="269"/>
      <c r="BR18" s="269"/>
      <c r="BS18" s="269"/>
      <c r="BT18" s="270"/>
      <c r="BV18" s="268"/>
      <c r="BW18" s="269"/>
      <c r="BX18" s="269"/>
      <c r="BY18" s="269"/>
      <c r="BZ18" s="270"/>
      <c r="CB18" s="268"/>
      <c r="CC18" s="269"/>
      <c r="CD18" s="269"/>
      <c r="CE18" s="269"/>
      <c r="CF18" s="270"/>
      <c r="CH18" s="268"/>
      <c r="CI18" s="269"/>
      <c r="CJ18" s="269"/>
      <c r="CK18" s="269"/>
      <c r="CL18" s="270"/>
      <c r="CN18" s="268"/>
      <c r="CO18" s="269"/>
      <c r="CP18" s="269"/>
      <c r="CQ18" s="269"/>
      <c r="CR18" s="270"/>
      <c r="CT18" s="268"/>
      <c r="CU18" s="269"/>
      <c r="CV18" s="269"/>
      <c r="CW18" s="269"/>
      <c r="CX18" s="270"/>
    </row>
    <row r="19" spans="1:102" s="24" customFormat="1" x14ac:dyDescent="0.25">
      <c r="A19" s="17"/>
      <c r="B19" s="12"/>
      <c r="C19" s="12"/>
      <c r="D19" s="12"/>
      <c r="E19" s="12"/>
      <c r="F19" s="85"/>
      <c r="G19" s="12"/>
      <c r="H19" s="12"/>
      <c r="I19" s="12"/>
      <c r="J19" s="12"/>
      <c r="K19" s="12"/>
      <c r="L19" s="85"/>
      <c r="M19" s="12"/>
      <c r="N19" s="12"/>
      <c r="O19" s="12"/>
      <c r="P19" s="12"/>
      <c r="Q19" s="12"/>
      <c r="R19" s="85"/>
      <c r="S19" s="12"/>
      <c r="T19" s="12"/>
      <c r="U19" s="12"/>
      <c r="V19" s="12"/>
      <c r="W19" s="12"/>
      <c r="X19" s="85"/>
      <c r="Y19" s="12"/>
      <c r="Z19" s="12"/>
      <c r="AA19" s="85"/>
      <c r="AB19" s="12"/>
      <c r="AC19" s="12"/>
      <c r="AD19" s="26"/>
      <c r="AE19" s="12"/>
      <c r="AF19" s="12"/>
      <c r="AG19" s="85"/>
      <c r="AH19" s="12"/>
      <c r="AI19" s="12"/>
      <c r="AJ19" s="26"/>
      <c r="AK19" s="12"/>
      <c r="AL19" s="12"/>
      <c r="AM19" s="85"/>
      <c r="AN19" s="12"/>
      <c r="AO19" s="12"/>
      <c r="AP19" s="26"/>
      <c r="AQ19" s="12"/>
      <c r="AR19" s="12"/>
      <c r="AS19" s="85"/>
      <c r="AT19" s="12"/>
      <c r="AU19" s="12"/>
      <c r="AV19" s="26"/>
      <c r="AW19" s="12"/>
      <c r="AX19" s="12"/>
      <c r="AY19" s="85"/>
      <c r="AZ19" s="12"/>
      <c r="BA19" s="12"/>
      <c r="BB19" s="26"/>
      <c r="BJ19" s="12"/>
      <c r="BK19" s="85"/>
      <c r="BL19" s="12"/>
      <c r="BM19" s="12"/>
      <c r="BN19" s="26"/>
      <c r="BQ19" s="419"/>
      <c r="BV19" s="12"/>
      <c r="BW19" s="85"/>
      <c r="BX19" s="12"/>
      <c r="BY19" s="12"/>
      <c r="BZ19" s="26"/>
      <c r="CB19" s="12"/>
      <c r="CC19" s="85"/>
      <c r="CD19" s="12"/>
      <c r="CE19" s="12"/>
      <c r="CF19" s="26"/>
      <c r="CH19" s="12"/>
      <c r="CI19" s="85"/>
      <c r="CJ19" s="12"/>
      <c r="CK19" s="12"/>
      <c r="CL19" s="26"/>
      <c r="CN19" s="12"/>
      <c r="CO19" s="85"/>
      <c r="CP19" s="12"/>
      <c r="CQ19" s="12"/>
      <c r="CR19" s="26"/>
      <c r="CT19" s="12"/>
      <c r="CU19" s="85"/>
      <c r="CV19" s="12"/>
      <c r="CW19" s="12"/>
      <c r="CX19" s="26"/>
    </row>
    <row r="20" spans="1:102" s="24" customFormat="1" x14ac:dyDescent="0.25">
      <c r="A20" s="74" t="s">
        <v>106</v>
      </c>
      <c r="B20" s="12"/>
      <c r="C20" s="12"/>
      <c r="D20" s="12"/>
      <c r="E20" s="12"/>
      <c r="F20" s="85"/>
      <c r="G20" s="12"/>
      <c r="H20" s="12"/>
      <c r="I20" s="12"/>
      <c r="J20" s="12"/>
      <c r="K20" s="12"/>
      <c r="L20" s="85"/>
      <c r="M20" s="12"/>
      <c r="N20" s="12"/>
      <c r="O20" s="12"/>
      <c r="P20" s="12"/>
      <c r="Q20" s="12"/>
      <c r="R20" s="85"/>
      <c r="S20" s="12"/>
      <c r="T20" s="12"/>
      <c r="U20" s="12"/>
      <c r="V20" s="12"/>
      <c r="W20" s="12"/>
      <c r="X20" s="85"/>
      <c r="Y20" s="12"/>
      <c r="Z20" s="12"/>
      <c r="AA20" s="85"/>
      <c r="AB20" s="12"/>
      <c r="AC20" s="12"/>
      <c r="AD20" s="25"/>
      <c r="AE20" s="12"/>
      <c r="AF20" s="12"/>
      <c r="AG20" s="85"/>
      <c r="AH20" s="12"/>
      <c r="AI20" s="12"/>
      <c r="AJ20" s="25"/>
      <c r="AK20" s="12"/>
      <c r="AL20" s="12"/>
      <c r="AM20" s="85"/>
      <c r="AN20" s="12"/>
      <c r="AO20" s="12"/>
      <c r="AP20" s="25"/>
      <c r="AQ20" s="12"/>
      <c r="AR20" s="12"/>
      <c r="AS20" s="85"/>
      <c r="AT20" s="12"/>
      <c r="AU20" s="12"/>
      <c r="AV20" s="25"/>
      <c r="AW20" s="12"/>
      <c r="AX20" s="12"/>
      <c r="AY20" s="85"/>
      <c r="AZ20" s="12"/>
      <c r="BA20" s="12"/>
      <c r="BB20" s="25"/>
      <c r="BD20" s="424"/>
      <c r="BE20" s="424"/>
      <c r="BF20" s="424"/>
      <c r="BG20" s="424"/>
      <c r="BJ20" s="12"/>
      <c r="BK20" s="85"/>
      <c r="BL20" s="433"/>
      <c r="BM20" s="433"/>
      <c r="BN20" s="434"/>
      <c r="BQ20" s="419"/>
      <c r="BR20" s="187"/>
      <c r="BV20" s="348"/>
      <c r="BW20" s="348"/>
      <c r="BX20" s="348"/>
      <c r="BY20" s="348"/>
      <c r="BZ20" s="348"/>
      <c r="CA20" s="348"/>
      <c r="CB20" s="348"/>
      <c r="CC20" s="348"/>
      <c r="CD20" s="348"/>
      <c r="CE20" s="348"/>
      <c r="CF20" s="348"/>
      <c r="CH20" s="348"/>
      <c r="CI20" s="348"/>
      <c r="CJ20" s="348"/>
      <c r="CK20" s="348"/>
      <c r="CL20" s="348"/>
      <c r="CN20" s="348"/>
      <c r="CO20" s="348"/>
      <c r="CP20" s="348"/>
      <c r="CQ20" s="348"/>
      <c r="CR20" s="348"/>
      <c r="CT20" s="348"/>
      <c r="CU20" s="348"/>
      <c r="CV20" s="348"/>
      <c r="CW20" s="348"/>
      <c r="CX20" s="348"/>
    </row>
    <row r="21" spans="1:102" s="24" customFormat="1" x14ac:dyDescent="0.25">
      <c r="A21" s="74" t="s">
        <v>107</v>
      </c>
      <c r="B21" s="12"/>
      <c r="C21" s="12"/>
      <c r="D21" s="12"/>
      <c r="E21" s="12"/>
      <c r="F21" s="85"/>
      <c r="G21" s="12"/>
      <c r="H21" s="12"/>
      <c r="I21" s="12"/>
      <c r="J21" s="12"/>
      <c r="K21" s="12"/>
      <c r="L21" s="85"/>
      <c r="M21" s="12"/>
      <c r="N21" s="12"/>
      <c r="O21" s="12"/>
      <c r="P21" s="12"/>
      <c r="Q21" s="12"/>
      <c r="R21" s="85"/>
      <c r="S21" s="12"/>
      <c r="T21" s="12"/>
      <c r="U21" s="12"/>
      <c r="V21" s="12"/>
      <c r="W21" s="12"/>
      <c r="X21" s="85"/>
      <c r="Y21" s="12"/>
      <c r="Z21" s="12"/>
      <c r="AA21" s="85"/>
      <c r="AB21" s="12"/>
      <c r="AC21" s="12"/>
      <c r="AD21" s="25"/>
      <c r="AE21" s="12"/>
      <c r="AF21" s="12"/>
      <c r="AG21" s="85"/>
      <c r="AH21" s="12"/>
      <c r="AI21" s="12"/>
      <c r="AJ21" s="25"/>
      <c r="AK21" s="12"/>
      <c r="AL21" s="12"/>
      <c r="AM21" s="349"/>
      <c r="AN21" s="12"/>
      <c r="AO21" s="12"/>
      <c r="AP21" s="25"/>
      <c r="AQ21" s="12"/>
      <c r="AR21" s="12"/>
      <c r="AS21" s="349"/>
      <c r="AT21" s="12"/>
      <c r="AU21" s="12"/>
      <c r="AV21" s="25"/>
      <c r="AW21" s="12"/>
      <c r="AX21" s="12"/>
      <c r="AY21" s="349"/>
      <c r="AZ21" s="12"/>
      <c r="BA21" s="12"/>
      <c r="BB21" s="25"/>
      <c r="BE21" s="419"/>
      <c r="BJ21" s="12"/>
      <c r="BK21" s="419"/>
      <c r="BL21" s="433"/>
      <c r="BM21" s="433"/>
      <c r="BN21" s="434"/>
      <c r="BQ21" s="419"/>
      <c r="BV21" s="12"/>
      <c r="BW21" s="349"/>
      <c r="BX21" s="433"/>
      <c r="BY21" s="433"/>
      <c r="BZ21" s="434"/>
      <c r="CB21" s="12"/>
      <c r="CC21" s="349"/>
      <c r="CD21" s="433"/>
      <c r="CE21" s="433"/>
      <c r="CF21" s="434"/>
      <c r="CH21" s="12"/>
      <c r="CI21" s="349"/>
      <c r="CJ21" s="433"/>
      <c r="CK21" s="433"/>
      <c r="CL21" s="434"/>
      <c r="CN21" s="12"/>
      <c r="CO21" s="349"/>
      <c r="CP21" s="433"/>
      <c r="CQ21" s="433"/>
      <c r="CR21" s="434"/>
      <c r="CT21" s="12"/>
      <c r="CU21" s="349"/>
      <c r="CV21" s="433"/>
      <c r="CW21" s="433"/>
      <c r="CX21" s="434"/>
    </row>
    <row r="22" spans="1:102" s="24" customFormat="1" x14ac:dyDescent="0.25">
      <c r="A22" s="17"/>
      <c r="B22" s="12"/>
      <c r="C22" s="12"/>
      <c r="D22" s="12"/>
      <c r="E22" s="12"/>
      <c r="F22" s="85"/>
      <c r="G22" s="12"/>
      <c r="H22" s="12"/>
      <c r="I22" s="12"/>
      <c r="J22" s="12"/>
      <c r="K22" s="12"/>
      <c r="L22" s="85"/>
      <c r="M22" s="12"/>
      <c r="N22" s="12"/>
      <c r="O22" s="12"/>
      <c r="P22" s="12"/>
      <c r="Q22" s="12"/>
      <c r="R22" s="85"/>
      <c r="S22" s="12"/>
      <c r="T22" s="12"/>
      <c r="U22" s="12"/>
      <c r="V22" s="12"/>
      <c r="W22" s="12"/>
      <c r="X22" s="85"/>
      <c r="Y22" s="12"/>
      <c r="Z22" s="12"/>
      <c r="AA22" s="85"/>
      <c r="AB22" s="12"/>
      <c r="AC22" s="12"/>
      <c r="AD22" s="25"/>
      <c r="AE22" s="12"/>
      <c r="AF22" s="12"/>
      <c r="AG22" s="85"/>
      <c r="AH22" s="12"/>
      <c r="AI22" s="12"/>
      <c r="AJ22" s="25"/>
      <c r="AK22" s="12"/>
      <c r="AL22" s="12"/>
      <c r="AM22" s="85"/>
      <c r="AN22" s="12"/>
      <c r="AO22" s="12"/>
      <c r="AP22" s="25"/>
      <c r="AQ22" s="12"/>
      <c r="AR22" s="12"/>
      <c r="AS22" s="85"/>
      <c r="AT22" s="12"/>
      <c r="AU22" s="12"/>
      <c r="AV22" s="25"/>
      <c r="AW22" s="12"/>
      <c r="AX22" s="12"/>
      <c r="AY22" s="85"/>
      <c r="AZ22" s="12"/>
      <c r="BA22" s="12"/>
      <c r="BB22" s="25"/>
      <c r="BJ22" s="12"/>
      <c r="BK22" s="85"/>
      <c r="BL22" s="433"/>
      <c r="BM22" s="433"/>
      <c r="BN22" s="434"/>
      <c r="BV22" s="12"/>
      <c r="BW22" s="85"/>
      <c r="BX22" s="433"/>
      <c r="BY22" s="433"/>
      <c r="BZ22" s="434"/>
      <c r="CB22" s="12"/>
      <c r="CC22" s="85"/>
      <c r="CD22" s="433"/>
      <c r="CE22" s="433"/>
      <c r="CF22" s="434"/>
      <c r="CH22" s="12"/>
      <c r="CI22" s="85"/>
      <c r="CJ22" s="433"/>
      <c r="CK22" s="433"/>
      <c r="CL22" s="434"/>
      <c r="CN22" s="12"/>
      <c r="CO22" s="85"/>
      <c r="CP22" s="433"/>
      <c r="CQ22" s="433"/>
      <c r="CR22" s="434"/>
      <c r="CT22" s="12"/>
      <c r="CU22" s="85"/>
      <c r="CV22" s="433"/>
      <c r="CW22" s="433"/>
      <c r="CX22" s="434"/>
    </row>
    <row r="23" spans="1:102" s="24" customFormat="1" x14ac:dyDescent="0.25">
      <c r="A23" s="17"/>
      <c r="B23" s="12"/>
      <c r="C23" s="12"/>
      <c r="D23" s="12"/>
      <c r="E23" s="12"/>
      <c r="F23" s="85"/>
      <c r="G23" s="12"/>
      <c r="H23" s="12"/>
      <c r="I23" s="12"/>
      <c r="J23" s="12"/>
      <c r="K23" s="12"/>
      <c r="L23" s="85"/>
      <c r="M23" s="12"/>
      <c r="N23" s="12"/>
      <c r="O23" s="12"/>
      <c r="P23" s="12"/>
      <c r="Q23" s="12"/>
      <c r="R23" s="85"/>
      <c r="S23" s="12"/>
      <c r="T23" s="12"/>
      <c r="U23" s="12"/>
      <c r="V23" s="12"/>
      <c r="W23" s="12"/>
      <c r="X23" s="85"/>
      <c r="Y23" s="12"/>
      <c r="Z23" s="12"/>
      <c r="AA23" s="85"/>
      <c r="AB23" s="12"/>
      <c r="AC23" s="12"/>
      <c r="AD23" s="25"/>
      <c r="AE23" s="12"/>
      <c r="AF23" s="12"/>
      <c r="AG23" s="85"/>
      <c r="AH23" s="12"/>
      <c r="AI23" s="12"/>
      <c r="AJ23" s="25"/>
      <c r="AK23" s="12"/>
      <c r="AL23" s="12"/>
      <c r="AM23" s="85"/>
      <c r="AN23" s="12"/>
      <c r="AO23" s="12"/>
      <c r="AP23" s="25"/>
      <c r="AQ23" s="12"/>
      <c r="AR23" s="12"/>
      <c r="AS23" s="85"/>
      <c r="AT23" s="12"/>
      <c r="AU23" s="12"/>
      <c r="AV23" s="25"/>
      <c r="AW23" s="12"/>
      <c r="AX23" s="12"/>
      <c r="AY23" s="85"/>
      <c r="AZ23" s="12"/>
      <c r="BA23" s="12"/>
      <c r="BB23" s="25"/>
      <c r="BJ23" s="12"/>
      <c r="BK23" s="85"/>
      <c r="BL23" s="12"/>
      <c r="BM23" s="12"/>
      <c r="BN23" s="25"/>
      <c r="BV23" s="12"/>
      <c r="BW23" s="85"/>
      <c r="BX23" s="12"/>
      <c r="BY23" s="12"/>
      <c r="BZ23" s="25"/>
      <c r="CB23" s="12"/>
      <c r="CC23" s="85"/>
      <c r="CD23" s="12"/>
      <c r="CE23" s="12"/>
      <c r="CF23" s="25"/>
      <c r="CH23" s="12"/>
      <c r="CI23" s="85"/>
      <c r="CJ23" s="12"/>
      <c r="CK23" s="12"/>
      <c r="CL23" s="25"/>
      <c r="CN23" s="12"/>
      <c r="CO23" s="85"/>
      <c r="CP23" s="12"/>
      <c r="CQ23" s="12"/>
      <c r="CR23" s="25"/>
      <c r="CT23" s="12"/>
      <c r="CU23" s="85"/>
      <c r="CV23" s="12"/>
      <c r="CW23" s="12"/>
      <c r="CX23" s="25"/>
    </row>
    <row r="24" spans="1:102" s="24" customFormat="1" ht="15.75" thickBot="1" x14ac:dyDescent="0.3">
      <c r="A24" s="62"/>
      <c r="B24" s="12"/>
      <c r="C24" s="12"/>
      <c r="D24" s="12"/>
      <c r="E24" s="12"/>
      <c r="F24" s="85"/>
      <c r="G24" s="12"/>
      <c r="H24" s="12"/>
      <c r="I24" s="12"/>
      <c r="J24" s="12"/>
      <c r="K24" s="12"/>
      <c r="L24" s="85"/>
      <c r="M24" s="12"/>
      <c r="N24" s="12"/>
      <c r="O24" s="12"/>
      <c r="P24" s="12"/>
      <c r="Q24" s="12"/>
      <c r="R24" s="85"/>
      <c r="S24" s="12"/>
      <c r="T24" s="12"/>
      <c r="U24" s="12"/>
      <c r="V24" s="12"/>
      <c r="W24" s="12"/>
      <c r="X24" s="85"/>
      <c r="Y24" s="12"/>
      <c r="Z24" s="12"/>
      <c r="AA24" s="85"/>
      <c r="AB24" s="12"/>
      <c r="AC24" s="12"/>
      <c r="AD24" s="25"/>
      <c r="AE24" s="12"/>
      <c r="AF24" s="12"/>
      <c r="AG24" s="85"/>
      <c r="AH24" s="12"/>
      <c r="AI24" s="12"/>
      <c r="AJ24" s="25"/>
      <c r="AK24" s="12"/>
      <c r="AL24" s="12"/>
      <c r="AM24" s="85"/>
      <c r="AN24" s="12"/>
      <c r="AO24" s="12"/>
      <c r="AP24" s="25"/>
      <c r="AQ24" s="12"/>
      <c r="AR24" s="12"/>
      <c r="AS24" s="85"/>
      <c r="AT24" s="12"/>
      <c r="AU24" s="12"/>
      <c r="AV24" s="25"/>
      <c r="AW24" s="12"/>
      <c r="AX24" s="12"/>
      <c r="AY24" s="85"/>
      <c r="AZ24" s="12"/>
      <c r="BA24" s="12"/>
      <c r="BB24" s="25"/>
      <c r="BJ24" s="12"/>
      <c r="BK24" s="85"/>
      <c r="BL24" s="12"/>
      <c r="BM24" s="12"/>
      <c r="BN24" s="25"/>
      <c r="BV24" s="12"/>
      <c r="BW24" s="85"/>
      <c r="BX24" s="12"/>
      <c r="BY24" s="12"/>
      <c r="BZ24" s="25"/>
      <c r="CB24" s="12"/>
      <c r="CC24" s="85"/>
      <c r="CD24" s="12"/>
      <c r="CE24" s="12"/>
      <c r="CF24" s="25"/>
      <c r="CH24" s="12"/>
      <c r="CI24" s="85"/>
      <c r="CJ24" s="12"/>
      <c r="CK24" s="12"/>
      <c r="CL24" s="25"/>
      <c r="CN24" s="12"/>
      <c r="CO24" s="85"/>
      <c r="CP24" s="12"/>
      <c r="CQ24" s="12"/>
      <c r="CR24" s="25"/>
      <c r="CT24" s="12"/>
      <c r="CU24" s="85"/>
      <c r="CV24" s="12"/>
      <c r="CW24" s="12"/>
      <c r="CX24" s="25"/>
    </row>
    <row r="25" spans="1:102" ht="17.25" thickTop="1" thickBot="1" x14ac:dyDescent="0.3">
      <c r="A25" s="117" t="s">
        <v>80</v>
      </c>
      <c r="B25" s="562">
        <v>2005</v>
      </c>
      <c r="C25" s="563"/>
      <c r="D25" s="563"/>
      <c r="E25" s="563"/>
      <c r="F25" s="563"/>
      <c r="G25" s="129"/>
      <c r="H25" s="556" t="s">
        <v>22</v>
      </c>
      <c r="I25" s="556"/>
      <c r="J25" s="556"/>
      <c r="K25" s="556"/>
      <c r="L25" s="556"/>
      <c r="M25" s="130"/>
      <c r="N25" s="558" t="s">
        <v>23</v>
      </c>
      <c r="O25" s="558"/>
      <c r="P25" s="558"/>
      <c r="Q25" s="558"/>
      <c r="R25" s="558"/>
      <c r="S25" s="130"/>
      <c r="T25" s="558" t="s">
        <v>24</v>
      </c>
      <c r="U25" s="558"/>
      <c r="V25" s="558"/>
      <c r="W25" s="558"/>
      <c r="X25" s="558"/>
      <c r="Y25" s="130"/>
      <c r="Z25" s="558" t="s">
        <v>25</v>
      </c>
      <c r="AA25" s="558"/>
      <c r="AB25" s="558"/>
      <c r="AC25" s="558"/>
      <c r="AD25" s="558"/>
      <c r="AE25" s="130"/>
      <c r="AF25" s="558" t="s">
        <v>109</v>
      </c>
      <c r="AG25" s="558"/>
      <c r="AH25" s="558"/>
      <c r="AI25" s="558"/>
      <c r="AJ25" s="558"/>
      <c r="AK25" s="130"/>
      <c r="AL25" s="558" t="s">
        <v>117</v>
      </c>
      <c r="AM25" s="558"/>
      <c r="AN25" s="558"/>
      <c r="AO25" s="558"/>
      <c r="AP25" s="558"/>
      <c r="AQ25" s="130"/>
      <c r="AR25" s="558" t="s">
        <v>131</v>
      </c>
      <c r="AS25" s="558"/>
      <c r="AT25" s="558"/>
      <c r="AU25" s="558"/>
      <c r="AV25" s="565"/>
      <c r="AW25" s="130"/>
      <c r="AX25" s="558" t="s">
        <v>136</v>
      </c>
      <c r="AY25" s="558"/>
      <c r="AZ25" s="558"/>
      <c r="BA25" s="558"/>
      <c r="BB25" s="558"/>
      <c r="BC25" s="130"/>
      <c r="BD25" s="130"/>
      <c r="BE25" s="130"/>
      <c r="BF25" s="130"/>
      <c r="BG25" s="130"/>
      <c r="BH25" s="130"/>
      <c r="BI25" s="130"/>
      <c r="BJ25" s="558" t="s">
        <v>158</v>
      </c>
      <c r="BK25" s="558"/>
      <c r="BL25" s="558"/>
      <c r="BM25" s="558"/>
      <c r="BN25" s="558"/>
      <c r="BO25" s="130"/>
      <c r="BP25" s="130"/>
      <c r="BQ25" s="130"/>
      <c r="BR25" s="130"/>
      <c r="BS25" s="130"/>
      <c r="BT25" s="130"/>
      <c r="BU25" s="130"/>
      <c r="BV25" s="557" t="s">
        <v>190</v>
      </c>
      <c r="BW25" s="558"/>
      <c r="BX25" s="558"/>
      <c r="BY25" s="558"/>
      <c r="BZ25" s="559"/>
      <c r="CA25" s="503"/>
      <c r="CB25" s="557" t="s">
        <v>223</v>
      </c>
      <c r="CC25" s="558"/>
      <c r="CD25" s="558"/>
      <c r="CE25" s="558"/>
      <c r="CF25" s="559"/>
      <c r="CH25" s="557" t="s">
        <v>228</v>
      </c>
      <c r="CI25" s="558"/>
      <c r="CJ25" s="558"/>
      <c r="CK25" s="558"/>
      <c r="CL25" s="559"/>
      <c r="CN25" s="557" t="s">
        <v>233</v>
      </c>
      <c r="CO25" s="558"/>
      <c r="CP25" s="558"/>
      <c r="CQ25" s="558"/>
      <c r="CR25" s="559"/>
      <c r="CT25" s="557" t="s">
        <v>237</v>
      </c>
      <c r="CU25" s="558"/>
      <c r="CV25" s="558"/>
      <c r="CW25" s="558"/>
      <c r="CX25" s="559"/>
    </row>
    <row r="26" spans="1:102" s="24" customFormat="1" ht="15.75" thickTop="1" x14ac:dyDescent="0.25">
      <c r="A26" s="64"/>
      <c r="B26" s="108"/>
      <c r="D26" s="109" t="s">
        <v>94</v>
      </c>
      <c r="E26" s="113" t="s">
        <v>95</v>
      </c>
      <c r="F26" s="111" t="s">
        <v>96</v>
      </c>
      <c r="G26" s="110"/>
      <c r="H26" s="163" t="s">
        <v>63</v>
      </c>
      <c r="I26" s="164" t="s">
        <v>64</v>
      </c>
      <c r="J26" s="164" t="s">
        <v>65</v>
      </c>
      <c r="K26" s="164" t="s">
        <v>66</v>
      </c>
      <c r="L26" s="111" t="s">
        <v>96</v>
      </c>
      <c r="M26" s="110"/>
      <c r="N26" s="163" t="s">
        <v>63</v>
      </c>
      <c r="O26" s="164" t="s">
        <v>64</v>
      </c>
      <c r="P26" s="164" t="s">
        <v>65</v>
      </c>
      <c r="Q26" s="164" t="s">
        <v>66</v>
      </c>
      <c r="R26" s="111" t="s">
        <v>96</v>
      </c>
      <c r="S26" s="110"/>
      <c r="T26" s="163" t="s">
        <v>63</v>
      </c>
      <c r="U26" s="164" t="s">
        <v>64</v>
      </c>
      <c r="V26" s="164" t="s">
        <v>65</v>
      </c>
      <c r="W26" s="164" t="s">
        <v>66</v>
      </c>
      <c r="X26" s="111" t="s">
        <v>96</v>
      </c>
      <c r="Y26" s="110"/>
      <c r="Z26" s="163" t="s">
        <v>63</v>
      </c>
      <c r="AA26" s="164" t="s">
        <v>64</v>
      </c>
      <c r="AB26" s="164" t="s">
        <v>65</v>
      </c>
      <c r="AC26" s="164" t="s">
        <v>66</v>
      </c>
      <c r="AD26" s="111" t="s">
        <v>96</v>
      </c>
      <c r="AE26" s="110"/>
      <c r="AF26" s="163" t="s">
        <v>63</v>
      </c>
      <c r="AG26" s="164" t="s">
        <v>64</v>
      </c>
      <c r="AH26" s="164" t="s">
        <v>65</v>
      </c>
      <c r="AI26" s="164" t="s">
        <v>66</v>
      </c>
      <c r="AJ26" s="111" t="s">
        <v>96</v>
      </c>
      <c r="AK26" s="110"/>
      <c r="AL26" s="163" t="s">
        <v>63</v>
      </c>
      <c r="AM26" s="164" t="s">
        <v>64</v>
      </c>
      <c r="AN26" s="164" t="s">
        <v>65</v>
      </c>
      <c r="AO26" s="164" t="s">
        <v>66</v>
      </c>
      <c r="AP26" s="359" t="s">
        <v>67</v>
      </c>
      <c r="AQ26" s="110"/>
      <c r="AR26" s="163" t="s">
        <v>63</v>
      </c>
      <c r="AS26" s="164" t="s">
        <v>64</v>
      </c>
      <c r="AT26" s="164" t="s">
        <v>65</v>
      </c>
      <c r="AU26" s="164" t="s">
        <v>66</v>
      </c>
      <c r="AV26" s="125" t="s">
        <v>67</v>
      </c>
      <c r="AW26" s="110"/>
      <c r="AX26" s="163" t="s">
        <v>63</v>
      </c>
      <c r="AY26" s="164" t="s">
        <v>64</v>
      </c>
      <c r="AZ26" s="164" t="s">
        <v>65</v>
      </c>
      <c r="BA26" s="164" t="s">
        <v>66</v>
      </c>
      <c r="BB26" s="125" t="s">
        <v>67</v>
      </c>
      <c r="BJ26" s="163" t="s">
        <v>63</v>
      </c>
      <c r="BK26" s="164" t="s">
        <v>64</v>
      </c>
      <c r="BL26" s="164" t="s">
        <v>65</v>
      </c>
      <c r="BM26" s="164" t="s">
        <v>66</v>
      </c>
      <c r="BN26" s="125" t="s">
        <v>67</v>
      </c>
      <c r="BV26" s="163" t="s">
        <v>63</v>
      </c>
      <c r="BW26" s="164" t="s">
        <v>64</v>
      </c>
      <c r="BX26" s="164" t="s">
        <v>65</v>
      </c>
      <c r="BY26" s="164" t="s">
        <v>66</v>
      </c>
      <c r="BZ26" s="125" t="s">
        <v>67</v>
      </c>
      <c r="CB26" s="163" t="s">
        <v>63</v>
      </c>
      <c r="CC26" s="164" t="s">
        <v>64</v>
      </c>
      <c r="CD26" s="164" t="s">
        <v>65</v>
      </c>
      <c r="CE26" s="164" t="s">
        <v>66</v>
      </c>
      <c r="CF26" s="125" t="s">
        <v>67</v>
      </c>
      <c r="CG26"/>
      <c r="CH26" s="163" t="s">
        <v>63</v>
      </c>
      <c r="CI26" s="164" t="s">
        <v>64</v>
      </c>
      <c r="CJ26" s="164" t="s">
        <v>65</v>
      </c>
      <c r="CK26" s="164" t="s">
        <v>66</v>
      </c>
      <c r="CL26" s="125" t="s">
        <v>67</v>
      </c>
      <c r="CN26" s="163" t="s">
        <v>63</v>
      </c>
      <c r="CO26" s="164" t="s">
        <v>64</v>
      </c>
      <c r="CP26" s="164" t="s">
        <v>65</v>
      </c>
      <c r="CQ26" s="164" t="s">
        <v>66</v>
      </c>
      <c r="CR26" s="125" t="s">
        <v>67</v>
      </c>
      <c r="CT26" s="163" t="s">
        <v>63</v>
      </c>
      <c r="CU26" s="164" t="s">
        <v>64</v>
      </c>
      <c r="CV26" s="164" t="s">
        <v>65</v>
      </c>
      <c r="CW26" s="164" t="s">
        <v>66</v>
      </c>
      <c r="CX26" s="125" t="s">
        <v>67</v>
      </c>
    </row>
    <row r="27" spans="1:102" s="18" customFormat="1" x14ac:dyDescent="0.25">
      <c r="A27" s="116"/>
      <c r="B27" s="31"/>
      <c r="D27" s="91"/>
      <c r="E27" s="155"/>
      <c r="F27" s="114"/>
      <c r="G27" s="30"/>
      <c r="H27" s="92"/>
      <c r="I27" s="92"/>
      <c r="J27" s="92"/>
      <c r="K27" s="92"/>
      <c r="L27" s="115"/>
      <c r="M27" s="30"/>
      <c r="N27" s="92"/>
      <c r="O27" s="92"/>
      <c r="P27" s="92"/>
      <c r="Q27" s="92"/>
      <c r="R27" s="115"/>
      <c r="S27" s="30"/>
      <c r="T27" s="92"/>
      <c r="U27" s="92"/>
      <c r="V27" s="92"/>
      <c r="W27" s="92"/>
      <c r="X27" s="115"/>
      <c r="Y27" s="30"/>
      <c r="Z27" s="92"/>
      <c r="AA27" s="92"/>
      <c r="AB27" s="92"/>
      <c r="AC27" s="92"/>
      <c r="AD27" s="170"/>
      <c r="AE27" s="30"/>
      <c r="AF27" s="92"/>
      <c r="AG27" s="92"/>
      <c r="AH27" s="92"/>
      <c r="AI27" s="92"/>
      <c r="AJ27" s="170"/>
      <c r="AK27" s="30"/>
      <c r="AL27" s="92"/>
      <c r="AM27" s="92"/>
      <c r="AN27" s="92"/>
      <c r="AO27" s="92"/>
      <c r="AP27" s="360"/>
      <c r="AQ27" s="30"/>
      <c r="AR27" s="92"/>
      <c r="AS27" s="92"/>
      <c r="AT27" s="92"/>
      <c r="AU27" s="92"/>
      <c r="AV27" s="170"/>
      <c r="AW27" s="30"/>
      <c r="AX27" s="92"/>
      <c r="AY27" s="92"/>
      <c r="AZ27" s="92"/>
      <c r="BA27" s="92"/>
      <c r="BB27" s="170"/>
      <c r="BJ27" s="92"/>
      <c r="BK27" s="92"/>
      <c r="BL27" s="92"/>
      <c r="BM27" s="92"/>
      <c r="BN27" s="170"/>
      <c r="BV27" s="92"/>
      <c r="BW27" s="92"/>
      <c r="BX27" s="92"/>
      <c r="BY27" s="92"/>
      <c r="BZ27" s="170"/>
      <c r="CB27" s="92"/>
      <c r="CC27" s="92"/>
      <c r="CD27" s="92"/>
      <c r="CE27" s="92"/>
      <c r="CF27" s="491"/>
      <c r="CG27"/>
      <c r="CH27" s="92"/>
      <c r="CI27" s="92"/>
      <c r="CJ27" s="92"/>
      <c r="CK27" s="92"/>
      <c r="CL27" s="491"/>
      <c r="CN27" s="92"/>
      <c r="CO27" s="92"/>
      <c r="CP27" s="92"/>
      <c r="CQ27" s="92"/>
      <c r="CR27" s="491"/>
      <c r="CT27" s="92"/>
      <c r="CU27" s="92"/>
      <c r="CV27" s="92"/>
      <c r="CW27" s="92"/>
      <c r="CX27" s="491"/>
    </row>
    <row r="28" spans="1:102" s="18" customFormat="1" x14ac:dyDescent="0.25">
      <c r="A28" s="60" t="s">
        <v>104</v>
      </c>
      <c r="B28" s="136"/>
      <c r="D28" s="271"/>
      <c r="E28" s="272"/>
      <c r="F28" s="273">
        <v>6510</v>
      </c>
      <c r="G28" s="274"/>
      <c r="H28" s="275">
        <v>1881</v>
      </c>
      <c r="I28" s="275">
        <v>2797</v>
      </c>
      <c r="J28" s="275">
        <v>2579</v>
      </c>
      <c r="K28" s="275">
        <v>2048</v>
      </c>
      <c r="L28" s="276">
        <v>9305</v>
      </c>
      <c r="M28" s="274"/>
      <c r="N28" s="275">
        <v>2914</v>
      </c>
      <c r="O28" s="275">
        <v>2076</v>
      </c>
      <c r="P28" s="275">
        <v>3034</v>
      </c>
      <c r="Q28" s="275">
        <v>3057</v>
      </c>
      <c r="R28" s="276">
        <v>11081</v>
      </c>
      <c r="S28" s="274"/>
      <c r="T28" s="275">
        <v>3193</v>
      </c>
      <c r="U28" s="275">
        <v>2651</v>
      </c>
      <c r="V28" s="275">
        <v>2581</v>
      </c>
      <c r="W28" s="275">
        <v>2243</v>
      </c>
      <c r="X28" s="276">
        <v>10668</v>
      </c>
      <c r="Y28" s="274"/>
      <c r="Z28" s="275">
        <v>2232</v>
      </c>
      <c r="AA28" s="275">
        <v>2207</v>
      </c>
      <c r="AB28" s="275">
        <v>2038</v>
      </c>
      <c r="AC28" s="275">
        <v>2918</v>
      </c>
      <c r="AD28" s="325">
        <v>9395</v>
      </c>
      <c r="AE28" s="274"/>
      <c r="AF28" s="275">
        <v>2800</v>
      </c>
      <c r="AG28" s="275">
        <v>3305</v>
      </c>
      <c r="AH28" s="275">
        <v>2601</v>
      </c>
      <c r="AI28" s="275">
        <v>2228</v>
      </c>
      <c r="AJ28" s="325">
        <v>10934</v>
      </c>
      <c r="AK28" s="274"/>
      <c r="AL28" s="275">
        <v>2813</v>
      </c>
      <c r="AM28" s="275">
        <v>3321</v>
      </c>
      <c r="AN28" s="275">
        <v>2179</v>
      </c>
      <c r="AO28" s="275">
        <v>2633</v>
      </c>
      <c r="AP28" s="361">
        <v>10946</v>
      </c>
      <c r="AQ28" s="274"/>
      <c r="AR28" s="275">
        <v>3689</v>
      </c>
      <c r="AS28" s="275">
        <v>3204</v>
      </c>
      <c r="AT28" s="275">
        <v>2087</v>
      </c>
      <c r="AU28" s="275">
        <v>2996</v>
      </c>
      <c r="AV28" s="325">
        <v>11976</v>
      </c>
      <c r="AW28" s="274"/>
      <c r="AX28" s="275">
        <v>2787</v>
      </c>
      <c r="AY28" s="275">
        <v>2265</v>
      </c>
      <c r="AZ28" s="275">
        <v>3559</v>
      </c>
      <c r="BA28" s="275">
        <v>3228</v>
      </c>
      <c r="BB28" s="325">
        <v>11839</v>
      </c>
      <c r="BH28" s="427"/>
      <c r="BJ28" s="275">
        <v>2984</v>
      </c>
      <c r="BK28" s="275">
        <v>2190</v>
      </c>
      <c r="BL28" s="275">
        <v>2874</v>
      </c>
      <c r="BM28" s="275">
        <v>3533</v>
      </c>
      <c r="BN28" s="325">
        <v>11581</v>
      </c>
      <c r="BT28" s="466"/>
      <c r="BV28" s="275">
        <v>3623</v>
      </c>
      <c r="BW28" s="275">
        <v>2229</v>
      </c>
      <c r="BX28" s="275">
        <v>3260</v>
      </c>
      <c r="BY28" s="275">
        <v>2859</v>
      </c>
      <c r="BZ28" s="325">
        <v>11971</v>
      </c>
      <c r="CB28" s="275">
        <v>2966</v>
      </c>
      <c r="CC28" s="275">
        <v>2220</v>
      </c>
      <c r="CD28" s="275">
        <v>2457</v>
      </c>
      <c r="CE28" s="275">
        <v>4990</v>
      </c>
      <c r="CF28" s="325">
        <f>SUM(CB28:CE28)</f>
        <v>12633</v>
      </c>
      <c r="CG28"/>
      <c r="CH28" s="275">
        <v>2888</v>
      </c>
      <c r="CI28" s="275">
        <v>2720</v>
      </c>
      <c r="CJ28" s="275">
        <v>2481</v>
      </c>
      <c r="CK28" s="275">
        <f>CL28-SUM(CH28:CJ28)</f>
        <v>5041</v>
      </c>
      <c r="CL28" s="325">
        <v>13130</v>
      </c>
      <c r="CN28" s="275">
        <v>2888</v>
      </c>
      <c r="CO28" s="275">
        <v>2720</v>
      </c>
      <c r="CP28" s="275">
        <v>2481</v>
      </c>
      <c r="CQ28" s="275">
        <f>CR28-SUM(CN28:CP28)</f>
        <v>5041</v>
      </c>
      <c r="CR28" s="325">
        <v>13130</v>
      </c>
      <c r="CT28" s="275">
        <v>2490</v>
      </c>
      <c r="CU28" s="275">
        <v>3555</v>
      </c>
      <c r="CV28" s="275">
        <v>4136</v>
      </c>
      <c r="CW28" s="275">
        <v>4359</v>
      </c>
      <c r="CX28" s="325">
        <v>14540</v>
      </c>
    </row>
    <row r="29" spans="1:102" x14ac:dyDescent="0.25">
      <c r="A29" s="61"/>
      <c r="B29" s="136"/>
      <c r="D29" s="278"/>
      <c r="E29" s="279"/>
      <c r="F29" s="280"/>
      <c r="G29" s="274"/>
      <c r="H29" s="278"/>
      <c r="I29" s="278"/>
      <c r="J29" s="278"/>
      <c r="K29" s="278"/>
      <c r="L29" s="280"/>
      <c r="M29" s="274"/>
      <c r="N29" s="278"/>
      <c r="O29" s="278"/>
      <c r="P29" s="278"/>
      <c r="Q29" s="278"/>
      <c r="R29" s="280"/>
      <c r="S29" s="274"/>
      <c r="T29" s="278"/>
      <c r="U29" s="278"/>
      <c r="V29" s="278"/>
      <c r="W29" s="278"/>
      <c r="X29" s="280"/>
      <c r="Y29" s="274"/>
      <c r="Z29" s="278"/>
      <c r="AA29" s="278"/>
      <c r="AB29" s="278"/>
      <c r="AC29" s="278"/>
      <c r="AD29" s="326"/>
      <c r="AE29" s="274"/>
      <c r="AF29" s="278"/>
      <c r="AG29" s="278"/>
      <c r="AH29" s="278"/>
      <c r="AI29" s="278"/>
      <c r="AJ29" s="326"/>
      <c r="AK29" s="274"/>
      <c r="AL29" s="278"/>
      <c r="AM29" s="278"/>
      <c r="AN29" s="278"/>
      <c r="AO29" s="278"/>
      <c r="AP29" s="362"/>
      <c r="AQ29" s="274"/>
      <c r="AR29" s="278"/>
      <c r="AS29" s="278"/>
      <c r="AT29" s="278"/>
      <c r="AU29" s="278"/>
      <c r="AV29" s="326"/>
      <c r="AW29" s="274"/>
      <c r="AX29" s="278"/>
      <c r="AY29" s="278"/>
      <c r="AZ29" s="278"/>
      <c r="BA29" s="278"/>
      <c r="BB29" s="326"/>
      <c r="BH29" s="427"/>
      <c r="BJ29" s="278"/>
      <c r="BK29" s="278"/>
      <c r="BL29" s="278"/>
      <c r="BM29" s="278"/>
      <c r="BN29" s="326"/>
      <c r="BV29" s="278"/>
      <c r="BW29" s="278"/>
      <c r="BX29" s="278"/>
      <c r="BY29" s="278"/>
      <c r="BZ29" s="326"/>
      <c r="CB29" s="278"/>
      <c r="CC29" s="278"/>
      <c r="CD29" s="278"/>
      <c r="CE29" s="278"/>
      <c r="CF29" s="326"/>
      <c r="CH29" s="278"/>
      <c r="CI29" s="278"/>
      <c r="CJ29" s="278"/>
      <c r="CK29" s="278"/>
      <c r="CL29" s="326"/>
      <c r="CN29" s="278"/>
      <c r="CO29" s="278"/>
      <c r="CP29" s="278"/>
      <c r="CQ29" s="278"/>
      <c r="CR29" s="326"/>
      <c r="CT29" s="278"/>
      <c r="CU29" s="278"/>
      <c r="CV29" s="278"/>
      <c r="CW29" s="278"/>
      <c r="CX29" s="326"/>
    </row>
    <row r="30" spans="1:102" x14ac:dyDescent="0.25">
      <c r="A30" s="59" t="s">
        <v>102</v>
      </c>
      <c r="B30" s="136"/>
      <c r="D30" s="278"/>
      <c r="E30" s="279"/>
      <c r="F30" s="95">
        <v>3956</v>
      </c>
      <c r="G30" s="274"/>
      <c r="H30" s="281">
        <v>1263</v>
      </c>
      <c r="I30" s="281">
        <v>1385</v>
      </c>
      <c r="J30" s="281">
        <v>1453</v>
      </c>
      <c r="K30" s="281">
        <v>1330</v>
      </c>
      <c r="L30" s="95">
        <v>5431</v>
      </c>
      <c r="M30" s="274"/>
      <c r="N30" s="281">
        <v>1555</v>
      </c>
      <c r="O30" s="281">
        <v>1244</v>
      </c>
      <c r="P30" s="281">
        <v>1514</v>
      </c>
      <c r="Q30" s="281">
        <v>1405</v>
      </c>
      <c r="R30" s="95">
        <v>5718</v>
      </c>
      <c r="S30" s="274"/>
      <c r="T30" s="281">
        <v>1951</v>
      </c>
      <c r="U30" s="281">
        <v>1256</v>
      </c>
      <c r="V30" s="281">
        <v>1440</v>
      </c>
      <c r="W30" s="281">
        <v>1495</v>
      </c>
      <c r="X30" s="95">
        <v>6142</v>
      </c>
      <c r="Y30" s="274"/>
      <c r="Z30" s="281">
        <v>1250</v>
      </c>
      <c r="AA30" s="281">
        <v>1330</v>
      </c>
      <c r="AB30" s="281">
        <v>1098</v>
      </c>
      <c r="AC30" s="281">
        <v>1789</v>
      </c>
      <c r="AD30" s="326">
        <v>5467</v>
      </c>
      <c r="AE30" s="274"/>
      <c r="AF30" s="281">
        <v>1530</v>
      </c>
      <c r="AG30" s="281">
        <v>1350</v>
      </c>
      <c r="AH30" s="281">
        <v>896</v>
      </c>
      <c r="AI30" s="281">
        <v>1584</v>
      </c>
      <c r="AJ30" s="326">
        <v>5360</v>
      </c>
      <c r="AK30" s="274"/>
      <c r="AL30" s="281">
        <v>1594</v>
      </c>
      <c r="AM30" s="281">
        <v>2150</v>
      </c>
      <c r="AN30" s="281">
        <v>1283</v>
      </c>
      <c r="AO30" s="281">
        <v>1811</v>
      </c>
      <c r="AP30" s="362">
        <v>6838</v>
      </c>
      <c r="AQ30" s="274"/>
      <c r="AR30" s="281">
        <v>2451</v>
      </c>
      <c r="AS30" s="281">
        <v>1883</v>
      </c>
      <c r="AT30" s="281">
        <v>1362</v>
      </c>
      <c r="AU30" s="281">
        <v>1503</v>
      </c>
      <c r="AV30" s="326">
        <v>7199</v>
      </c>
      <c r="AW30" s="274"/>
      <c r="AX30" s="281">
        <v>1675</v>
      </c>
      <c r="AY30" s="281">
        <v>1011</v>
      </c>
      <c r="AZ30" s="281">
        <v>1173</v>
      </c>
      <c r="BA30" s="187">
        <v>1847</v>
      </c>
      <c r="BB30" s="326">
        <v>5706</v>
      </c>
      <c r="BH30" s="427"/>
      <c r="BJ30" s="281">
        <v>1497</v>
      </c>
      <c r="BK30" s="281">
        <v>1425</v>
      </c>
      <c r="BL30" s="281">
        <v>1154</v>
      </c>
      <c r="BM30" s="281">
        <v>1365</v>
      </c>
      <c r="BN30" s="326">
        <v>5441</v>
      </c>
      <c r="BT30" s="466"/>
      <c r="BV30" s="281">
        <v>1243</v>
      </c>
      <c r="BW30" s="281">
        <v>910</v>
      </c>
      <c r="BX30" s="281">
        <v>1254</v>
      </c>
      <c r="BY30" s="281">
        <v>1522</v>
      </c>
      <c r="BZ30" s="326">
        <v>4929</v>
      </c>
      <c r="CB30" s="281">
        <v>1674</v>
      </c>
      <c r="CC30" s="281">
        <v>1096</v>
      </c>
      <c r="CD30" s="281">
        <v>1032</v>
      </c>
      <c r="CE30" s="281">
        <v>1959</v>
      </c>
      <c r="CF30" s="326">
        <f>SUM(CB30:CE30)</f>
        <v>5761</v>
      </c>
      <c r="CH30" s="281">
        <v>1645</v>
      </c>
      <c r="CI30" s="281">
        <v>1477</v>
      </c>
      <c r="CJ30" s="281">
        <v>1029</v>
      </c>
      <c r="CK30" s="281">
        <f>CL30-SUM(CH30:CJ30)</f>
        <v>2024</v>
      </c>
      <c r="CL30" s="326">
        <v>6175</v>
      </c>
      <c r="CN30" s="281">
        <v>1645</v>
      </c>
      <c r="CO30" s="281">
        <v>1477</v>
      </c>
      <c r="CP30" s="281">
        <v>1029</v>
      </c>
      <c r="CQ30" s="281">
        <f>CR30-SUM(CN30:CP30)</f>
        <v>2024</v>
      </c>
      <c r="CR30" s="326">
        <v>6175</v>
      </c>
      <c r="CT30" s="281">
        <v>1280</v>
      </c>
      <c r="CU30" s="281">
        <v>1743</v>
      </c>
      <c r="CV30" s="281">
        <v>1342</v>
      </c>
      <c r="CW30" s="281">
        <v>1469</v>
      </c>
      <c r="CX30" s="326">
        <v>5834</v>
      </c>
    </row>
    <row r="31" spans="1:102" x14ac:dyDescent="0.25">
      <c r="A31" s="61"/>
      <c r="B31" s="136"/>
      <c r="D31" s="278"/>
      <c r="E31" s="279"/>
      <c r="F31" s="95"/>
      <c r="G31" s="274"/>
      <c r="H31" s="281"/>
      <c r="I31" s="281"/>
      <c r="J31" s="281"/>
      <c r="K31" s="281"/>
      <c r="L31" s="280"/>
      <c r="M31" s="274"/>
      <c r="N31" s="281"/>
      <c r="O31" s="281"/>
      <c r="P31" s="281"/>
      <c r="Q31" s="281"/>
      <c r="R31" s="280"/>
      <c r="S31" s="274"/>
      <c r="T31" s="281"/>
      <c r="U31" s="281"/>
      <c r="V31" s="281"/>
      <c r="W31" s="281"/>
      <c r="X31" s="280"/>
      <c r="Y31" s="274"/>
      <c r="Z31" s="281"/>
      <c r="AA31" s="281"/>
      <c r="AB31" s="281"/>
      <c r="AC31" s="281"/>
      <c r="AD31" s="326"/>
      <c r="AE31" s="274"/>
      <c r="AF31" s="281"/>
      <c r="AG31" s="281"/>
      <c r="AH31" s="281"/>
      <c r="AI31" s="281"/>
      <c r="AJ31" s="326"/>
      <c r="AK31" s="274"/>
      <c r="AL31" s="281"/>
      <c r="AM31" s="281"/>
      <c r="AN31" s="281"/>
      <c r="AO31" s="281"/>
      <c r="AP31" s="362"/>
      <c r="AQ31" s="274"/>
      <c r="AR31" s="281"/>
      <c r="AS31" s="281"/>
      <c r="AT31" s="281"/>
      <c r="AU31" s="281"/>
      <c r="AV31" s="326"/>
      <c r="AW31" s="274"/>
      <c r="AX31" s="281"/>
      <c r="AY31" s="281"/>
      <c r="AZ31" s="281"/>
      <c r="BA31" s="281"/>
      <c r="BB31" s="326"/>
      <c r="BH31" s="427"/>
      <c r="BJ31" s="281"/>
      <c r="BK31" s="281"/>
      <c r="BL31" s="281"/>
      <c r="BM31" s="281"/>
      <c r="BN31" s="326"/>
      <c r="BV31" s="281"/>
      <c r="BW31" s="281"/>
      <c r="BX31" s="281"/>
      <c r="BY31" s="281"/>
      <c r="BZ31" s="326"/>
      <c r="CB31" s="281"/>
      <c r="CC31" s="281"/>
      <c r="CD31" s="281"/>
      <c r="CE31" s="281"/>
      <c r="CF31" s="326"/>
      <c r="CH31" s="281"/>
      <c r="CI31" s="281"/>
      <c r="CJ31" s="281"/>
      <c r="CK31" s="281"/>
      <c r="CL31" s="326"/>
      <c r="CN31" s="281"/>
      <c r="CO31" s="281"/>
      <c r="CP31" s="281"/>
      <c r="CQ31" s="281"/>
      <c r="CR31" s="326"/>
      <c r="CT31" s="281"/>
      <c r="CU31" s="281"/>
      <c r="CV31" s="281"/>
      <c r="CW31" s="281"/>
      <c r="CX31" s="326"/>
    </row>
    <row r="32" spans="1:102" x14ac:dyDescent="0.25">
      <c r="A32" s="59" t="s">
        <v>103</v>
      </c>
      <c r="B32" s="136"/>
      <c r="D32" s="278"/>
      <c r="E32" s="279"/>
      <c r="F32" s="95">
        <v>2554</v>
      </c>
      <c r="G32" s="274"/>
      <c r="H32" s="281">
        <v>618</v>
      </c>
      <c r="I32" s="281">
        <v>1412</v>
      </c>
      <c r="J32" s="281">
        <v>1126</v>
      </c>
      <c r="K32" s="281">
        <v>718</v>
      </c>
      <c r="L32" s="95">
        <v>3874</v>
      </c>
      <c r="M32" s="274"/>
      <c r="N32" s="281">
        <v>1359</v>
      </c>
      <c r="O32" s="281">
        <v>832</v>
      </c>
      <c r="P32" s="281">
        <v>1520</v>
      </c>
      <c r="Q32" s="281">
        <v>1652</v>
      </c>
      <c r="R32" s="95">
        <v>5363</v>
      </c>
      <c r="S32" s="274"/>
      <c r="T32" s="281">
        <v>1242</v>
      </c>
      <c r="U32" s="281">
        <v>1395</v>
      </c>
      <c r="V32" s="281">
        <v>1141</v>
      </c>
      <c r="W32" s="281">
        <v>748</v>
      </c>
      <c r="X32" s="95">
        <v>4526</v>
      </c>
      <c r="Y32" s="274"/>
      <c r="Z32" s="281">
        <v>982</v>
      </c>
      <c r="AA32" s="281">
        <v>877</v>
      </c>
      <c r="AB32" s="281">
        <v>940</v>
      </c>
      <c r="AC32" s="281">
        <v>1129</v>
      </c>
      <c r="AD32" s="326">
        <v>3928</v>
      </c>
      <c r="AE32" s="274"/>
      <c r="AF32" s="281">
        <v>1270</v>
      </c>
      <c r="AG32" s="281">
        <v>1955</v>
      </c>
      <c r="AH32" s="281">
        <v>1704</v>
      </c>
      <c r="AI32" s="281">
        <v>645</v>
      </c>
      <c r="AJ32" s="326">
        <v>5574</v>
      </c>
      <c r="AK32" s="274"/>
      <c r="AL32" s="281">
        <v>1219</v>
      </c>
      <c r="AM32" s="281">
        <v>1171</v>
      </c>
      <c r="AN32" s="281">
        <v>896</v>
      </c>
      <c r="AO32" s="281">
        <v>822</v>
      </c>
      <c r="AP32" s="362">
        <v>4108</v>
      </c>
      <c r="AQ32" s="274"/>
      <c r="AR32" s="281">
        <v>1238</v>
      </c>
      <c r="AS32" s="281">
        <v>1321</v>
      </c>
      <c r="AT32" s="281">
        <v>725</v>
      </c>
      <c r="AU32" s="281">
        <v>1493</v>
      </c>
      <c r="AV32" s="326">
        <v>4777</v>
      </c>
      <c r="AW32" s="274"/>
      <c r="AX32" s="281">
        <v>1112</v>
      </c>
      <c r="AY32" s="281">
        <v>1254</v>
      </c>
      <c r="AZ32" s="281">
        <v>2386</v>
      </c>
      <c r="BA32" s="187">
        <v>1381</v>
      </c>
      <c r="BB32" s="326">
        <v>6133</v>
      </c>
      <c r="BH32" s="427"/>
      <c r="BJ32" s="281">
        <v>1487</v>
      </c>
      <c r="BK32" s="281">
        <v>765</v>
      </c>
      <c r="BL32" s="281">
        <v>1720</v>
      </c>
      <c r="BM32" s="281">
        <v>2168</v>
      </c>
      <c r="BN32" s="326">
        <v>6140</v>
      </c>
      <c r="BT32" s="466"/>
      <c r="BV32" s="281">
        <v>2380</v>
      </c>
      <c r="BW32" s="281">
        <v>1319</v>
      </c>
      <c r="BX32" s="281">
        <v>2006</v>
      </c>
      <c r="BY32" s="281">
        <v>1337</v>
      </c>
      <c r="BZ32" s="326">
        <v>7042</v>
      </c>
      <c r="CB32" s="281">
        <v>1292</v>
      </c>
      <c r="CC32" s="281">
        <v>1124</v>
      </c>
      <c r="CD32" s="281">
        <v>1425</v>
      </c>
      <c r="CE32" s="281">
        <v>3031</v>
      </c>
      <c r="CF32" s="326">
        <f>SUM(CB32:CE32)</f>
        <v>6872</v>
      </c>
      <c r="CH32" s="281">
        <v>1243</v>
      </c>
      <c r="CI32" s="281">
        <v>1243</v>
      </c>
      <c r="CJ32" s="281">
        <v>1452</v>
      </c>
      <c r="CK32" s="281">
        <f>CL32-SUM(CH32:CJ32)</f>
        <v>3017</v>
      </c>
      <c r="CL32" s="326">
        <v>6955</v>
      </c>
      <c r="CN32" s="281">
        <v>1243</v>
      </c>
      <c r="CO32" s="281">
        <v>1243</v>
      </c>
      <c r="CP32" s="281">
        <v>1452</v>
      </c>
      <c r="CQ32" s="281">
        <f>CR32-SUM(CN32:CP32)</f>
        <v>3017</v>
      </c>
      <c r="CR32" s="326">
        <v>6955</v>
      </c>
      <c r="CT32" s="281">
        <v>1210</v>
      </c>
      <c r="CU32" s="281">
        <v>1812</v>
      </c>
      <c r="CV32" s="281">
        <v>2794</v>
      </c>
      <c r="CW32" s="281">
        <v>2890</v>
      </c>
      <c r="CX32" s="326">
        <v>8706</v>
      </c>
    </row>
    <row r="33" spans="1:102" x14ac:dyDescent="0.25">
      <c r="A33" s="61"/>
      <c r="B33" s="136"/>
      <c r="D33" s="483"/>
      <c r="E33" s="489"/>
      <c r="F33" s="488"/>
      <c r="G33" s="274"/>
      <c r="H33" s="483"/>
      <c r="I33" s="483"/>
      <c r="J33" s="483"/>
      <c r="K33" s="483"/>
      <c r="L33" s="488"/>
      <c r="M33" s="274"/>
      <c r="N33" s="483"/>
      <c r="O33" s="483"/>
      <c r="P33" s="483"/>
      <c r="Q33" s="483"/>
      <c r="R33" s="488"/>
      <c r="S33" s="274"/>
      <c r="T33" s="483"/>
      <c r="U33" s="483"/>
      <c r="V33" s="483"/>
      <c r="W33" s="483"/>
      <c r="X33" s="488"/>
      <c r="Y33" s="274"/>
      <c r="Z33" s="483"/>
      <c r="AA33" s="483"/>
      <c r="AB33" s="483"/>
      <c r="AC33" s="483"/>
      <c r="AD33" s="485"/>
      <c r="AE33" s="274"/>
      <c r="AF33" s="483"/>
      <c r="AG33" s="483"/>
      <c r="AH33" s="483"/>
      <c r="AI33" s="483"/>
      <c r="AJ33" s="485"/>
      <c r="AK33" s="274"/>
      <c r="AL33" s="483"/>
      <c r="AM33" s="483"/>
      <c r="AN33" s="483"/>
      <c r="AO33" s="483"/>
      <c r="AP33" s="487"/>
      <c r="AQ33" s="274"/>
      <c r="AR33" s="483"/>
      <c r="AS33" s="483"/>
      <c r="AT33" s="483"/>
      <c r="AU33" s="483"/>
      <c r="AV33" s="485"/>
      <c r="AW33" s="486"/>
      <c r="AX33" s="483"/>
      <c r="AY33" s="483"/>
      <c r="AZ33" s="483"/>
      <c r="BA33" s="483"/>
      <c r="BB33" s="485"/>
      <c r="BJ33" s="483"/>
      <c r="BK33" s="483"/>
      <c r="BL33" s="483"/>
      <c r="BM33" s="484"/>
      <c r="BN33" s="485"/>
      <c r="BV33" s="483"/>
      <c r="BW33" s="483"/>
      <c r="BX33" s="483"/>
      <c r="BY33" s="484"/>
      <c r="BZ33" s="485"/>
      <c r="CB33" s="483"/>
      <c r="CC33" s="483"/>
      <c r="CD33" s="483"/>
      <c r="CE33" s="484"/>
      <c r="CF33" s="485"/>
      <c r="CH33" s="483"/>
      <c r="CI33" s="483"/>
      <c r="CJ33" s="483"/>
      <c r="CK33" s="484"/>
      <c r="CL33" s="485"/>
      <c r="CN33" s="483"/>
      <c r="CO33" s="483"/>
      <c r="CP33" s="483"/>
      <c r="CQ33" s="484"/>
      <c r="CR33" s="485"/>
      <c r="CT33" s="483"/>
      <c r="CU33" s="483"/>
      <c r="CV33" s="483"/>
      <c r="CW33" s="484"/>
      <c r="CX33" s="485"/>
    </row>
    <row r="34" spans="1:102" x14ac:dyDescent="0.25">
      <c r="A34" s="61"/>
      <c r="B34" s="136"/>
      <c r="C34" s="140"/>
      <c r="D34" s="140"/>
      <c r="E34" s="140"/>
      <c r="F34" s="141"/>
      <c r="G34" s="141"/>
      <c r="H34" s="141"/>
      <c r="I34" s="140"/>
      <c r="J34" s="140"/>
      <c r="K34" s="140"/>
      <c r="L34" s="141"/>
      <c r="M34" s="141"/>
      <c r="N34" s="138"/>
      <c r="O34" s="139"/>
      <c r="P34" s="139"/>
      <c r="Q34" s="139"/>
      <c r="R34" s="141"/>
      <c r="S34" s="141"/>
      <c r="T34" s="141"/>
      <c r="U34" s="140"/>
      <c r="V34" s="140"/>
      <c r="W34" s="140"/>
      <c r="X34" s="141"/>
      <c r="Y34" s="141"/>
      <c r="Z34" s="141"/>
      <c r="AA34" s="140"/>
      <c r="AB34" s="140"/>
      <c r="AC34" s="140"/>
      <c r="AD34" s="332"/>
      <c r="AE34" s="141"/>
      <c r="AF34" s="141"/>
      <c r="AG34" s="140"/>
      <c r="AH34" s="140"/>
      <c r="AI34" s="140"/>
      <c r="AJ34" s="332"/>
      <c r="AK34" s="141"/>
      <c r="AL34" s="141"/>
      <c r="AM34" s="140"/>
      <c r="AN34" s="140"/>
      <c r="AO34" s="140"/>
      <c r="AP34" s="332"/>
      <c r="AQ34" s="141"/>
      <c r="AR34" s="141"/>
      <c r="AS34" s="140"/>
      <c r="AT34" s="140"/>
      <c r="AU34" s="140"/>
      <c r="AV34" s="332"/>
      <c r="AW34" s="141"/>
      <c r="AX34" s="141"/>
      <c r="AY34" s="140"/>
      <c r="AZ34" s="140"/>
      <c r="BA34" s="140"/>
      <c r="BB34" s="140"/>
      <c r="BC34" s="140"/>
      <c r="BD34" s="140"/>
      <c r="BE34" s="140"/>
      <c r="BF34" s="140"/>
      <c r="BG34" s="140"/>
      <c r="BH34" s="140"/>
      <c r="BI34" s="140"/>
      <c r="BJ34" s="141"/>
      <c r="BK34" s="140"/>
      <c r="BL34" s="140"/>
      <c r="BM34" s="140"/>
      <c r="BN34" s="176"/>
      <c r="BV34" s="141"/>
      <c r="BW34" s="140"/>
      <c r="BX34" s="140"/>
      <c r="BY34" s="140"/>
      <c r="BZ34" s="176"/>
      <c r="CB34" s="141"/>
      <c r="CC34" s="140"/>
      <c r="CD34" s="140"/>
      <c r="CE34" s="140"/>
      <c r="CF34" s="176"/>
      <c r="CH34" s="141"/>
      <c r="CI34" s="140"/>
      <c r="CJ34" s="140"/>
      <c r="CK34" s="140"/>
      <c r="CL34" s="176"/>
      <c r="CN34" s="141"/>
      <c r="CO34" s="140"/>
      <c r="CP34" s="140"/>
      <c r="CQ34" s="140"/>
      <c r="CR34" s="176"/>
      <c r="CT34" s="141"/>
      <c r="CU34" s="140"/>
      <c r="CV34" s="140"/>
      <c r="CW34" s="140"/>
      <c r="CX34" s="176"/>
    </row>
    <row r="35" spans="1:102" x14ac:dyDescent="0.25">
      <c r="A35" s="118"/>
      <c r="B35" s="142"/>
      <c r="C35" s="161"/>
      <c r="D35" s="458"/>
      <c r="E35" s="161"/>
      <c r="F35" s="458"/>
      <c r="G35" s="458"/>
      <c r="H35" s="458"/>
      <c r="I35" s="161"/>
      <c r="J35" s="458"/>
      <c r="K35" s="161"/>
      <c r="L35" s="458"/>
      <c r="M35" s="12"/>
      <c r="N35" s="158"/>
      <c r="O35" s="158"/>
      <c r="P35" s="158"/>
      <c r="Q35" s="158"/>
      <c r="R35" s="156"/>
      <c r="S35" s="12"/>
      <c r="T35" s="458"/>
      <c r="U35" s="162"/>
      <c r="V35" s="458"/>
      <c r="W35" s="162"/>
      <c r="X35" s="12"/>
      <c r="Y35" s="12"/>
      <c r="Z35" s="564"/>
      <c r="AA35" s="564"/>
      <c r="AB35" s="564"/>
      <c r="AC35" s="564"/>
      <c r="AD35" s="18"/>
      <c r="AE35" s="12"/>
      <c r="AF35" s="564"/>
      <c r="AG35" s="564"/>
      <c r="AH35" s="564"/>
      <c r="AI35" s="564"/>
      <c r="AJ35" s="18"/>
      <c r="AK35" s="12"/>
      <c r="AL35" s="564"/>
      <c r="AM35" s="564"/>
      <c r="AN35" s="564"/>
      <c r="AO35" s="564"/>
      <c r="AP35" s="18"/>
      <c r="AQ35" s="12"/>
      <c r="AR35" s="564"/>
      <c r="AS35" s="564"/>
      <c r="AT35" s="564"/>
      <c r="AU35" s="564"/>
      <c r="AV35" s="380"/>
      <c r="AW35" s="12"/>
      <c r="AX35" s="458"/>
      <c r="AY35" s="458"/>
      <c r="AZ35" s="458"/>
      <c r="BA35" s="458"/>
      <c r="BB35" s="18"/>
      <c r="BJ35" s="458"/>
      <c r="BK35" s="458"/>
      <c r="BL35" s="458"/>
      <c r="BM35" s="458"/>
      <c r="BN35" s="174"/>
      <c r="BV35" s="458"/>
      <c r="BW35" s="458"/>
      <c r="BX35" s="458"/>
      <c r="BY35" s="458"/>
      <c r="BZ35" s="174"/>
      <c r="CB35" s="458"/>
      <c r="CC35" s="458"/>
      <c r="CD35" s="458"/>
      <c r="CE35" s="458"/>
      <c r="CF35" s="174"/>
      <c r="CH35" s="458"/>
      <c r="CI35" s="458"/>
      <c r="CJ35" s="458"/>
      <c r="CK35" s="458"/>
      <c r="CL35" s="174"/>
      <c r="CN35" s="458"/>
      <c r="CO35" s="458"/>
      <c r="CP35" s="458"/>
      <c r="CQ35" s="458"/>
      <c r="CR35" s="174"/>
      <c r="CT35" s="458"/>
      <c r="CU35" s="458"/>
      <c r="CV35" s="458"/>
      <c r="CW35" s="458"/>
      <c r="CX35" s="174"/>
    </row>
    <row r="36" spans="1:102" ht="29.25" customHeight="1" x14ac:dyDescent="0.25">
      <c r="A36" s="61"/>
      <c r="B36" s="136"/>
      <c r="C36" s="160" t="s">
        <v>84</v>
      </c>
      <c r="D36" s="138"/>
      <c r="E36" s="167" t="s">
        <v>83</v>
      </c>
      <c r="F36" s="137"/>
      <c r="G36" s="138"/>
      <c r="H36" s="138"/>
      <c r="I36" s="160" t="s">
        <v>84</v>
      </c>
      <c r="J36" s="138"/>
      <c r="K36" s="167" t="s">
        <v>83</v>
      </c>
      <c r="L36" s="138"/>
      <c r="M36" s="138"/>
      <c r="N36" s="157" t="s">
        <v>93</v>
      </c>
      <c r="O36" s="158" t="s">
        <v>84</v>
      </c>
      <c r="P36" s="158" t="s">
        <v>85</v>
      </c>
      <c r="Q36" s="159" t="s">
        <v>83</v>
      </c>
      <c r="R36" s="282"/>
      <c r="S36" s="138"/>
      <c r="T36" s="157" t="s">
        <v>93</v>
      </c>
      <c r="U36" s="158" t="s">
        <v>84</v>
      </c>
      <c r="V36" s="158" t="s">
        <v>85</v>
      </c>
      <c r="W36" s="159" t="s">
        <v>83</v>
      </c>
      <c r="X36" s="138"/>
      <c r="Y36" s="138"/>
      <c r="Z36" s="157" t="s">
        <v>93</v>
      </c>
      <c r="AA36" s="158" t="s">
        <v>84</v>
      </c>
      <c r="AB36" s="158" t="s">
        <v>85</v>
      </c>
      <c r="AC36" s="159" t="s">
        <v>83</v>
      </c>
      <c r="AD36" s="333"/>
      <c r="AE36" s="138"/>
      <c r="AF36" s="157" t="s">
        <v>93</v>
      </c>
      <c r="AG36" s="158" t="s">
        <v>84</v>
      </c>
      <c r="AH36" s="158" t="s">
        <v>85</v>
      </c>
      <c r="AI36" s="159" t="s">
        <v>83</v>
      </c>
      <c r="AJ36" s="333"/>
      <c r="AK36" s="138"/>
      <c r="AL36" s="157" t="s">
        <v>93</v>
      </c>
      <c r="AM36" s="158" t="s">
        <v>84</v>
      </c>
      <c r="AN36" s="158" t="s">
        <v>85</v>
      </c>
      <c r="AO36" s="159" t="s">
        <v>83</v>
      </c>
      <c r="AP36" s="333"/>
      <c r="AQ36" s="138"/>
      <c r="AR36" s="157" t="s">
        <v>93</v>
      </c>
      <c r="AS36" s="158" t="s">
        <v>84</v>
      </c>
      <c r="AT36" s="158" t="s">
        <v>85</v>
      </c>
      <c r="AU36" s="159" t="s">
        <v>83</v>
      </c>
      <c r="AV36" s="333"/>
      <c r="AW36" s="138"/>
      <c r="AX36" s="157" t="s">
        <v>93</v>
      </c>
      <c r="AY36" s="158" t="s">
        <v>84</v>
      </c>
      <c r="AZ36" s="158" t="s">
        <v>85</v>
      </c>
      <c r="BA36" s="159" t="s">
        <v>83</v>
      </c>
      <c r="BB36" s="333"/>
      <c r="BJ36" s="157" t="s">
        <v>93</v>
      </c>
      <c r="BK36" s="158" t="s">
        <v>84</v>
      </c>
      <c r="BL36" s="158" t="s">
        <v>85</v>
      </c>
      <c r="BM36" s="159" t="s">
        <v>83</v>
      </c>
      <c r="BN36" s="185"/>
      <c r="BV36" s="157" t="s">
        <v>93</v>
      </c>
      <c r="BW36" s="158" t="s">
        <v>84</v>
      </c>
      <c r="BX36" s="158" t="s">
        <v>85</v>
      </c>
      <c r="BY36" s="159" t="s">
        <v>83</v>
      </c>
      <c r="BZ36" s="185"/>
      <c r="CB36" s="157" t="s">
        <v>93</v>
      </c>
      <c r="CC36" s="158" t="s">
        <v>84</v>
      </c>
      <c r="CD36" s="158" t="s">
        <v>85</v>
      </c>
      <c r="CE36" s="159" t="s">
        <v>83</v>
      </c>
      <c r="CF36" s="185"/>
      <c r="CH36" s="157" t="s">
        <v>93</v>
      </c>
      <c r="CI36" s="158" t="s">
        <v>84</v>
      </c>
      <c r="CJ36" s="158" t="s">
        <v>85</v>
      </c>
      <c r="CK36" s="159" t="s">
        <v>83</v>
      </c>
      <c r="CL36" s="185"/>
      <c r="CN36" s="157" t="s">
        <v>93</v>
      </c>
      <c r="CO36" s="158" t="s">
        <v>84</v>
      </c>
      <c r="CP36" s="158" t="s">
        <v>85</v>
      </c>
      <c r="CQ36" s="159" t="s">
        <v>83</v>
      </c>
      <c r="CR36" s="185"/>
      <c r="CT36" s="157" t="s">
        <v>93</v>
      </c>
      <c r="CU36" s="158" t="s">
        <v>84</v>
      </c>
      <c r="CV36" s="158" t="s">
        <v>85</v>
      </c>
      <c r="CW36" s="159" t="s">
        <v>83</v>
      </c>
      <c r="CX36" s="185"/>
    </row>
    <row r="37" spans="1:102" x14ac:dyDescent="0.25">
      <c r="A37" s="60" t="s">
        <v>97</v>
      </c>
      <c r="B37" s="136"/>
      <c r="C37" s="277">
        <v>5.2</v>
      </c>
      <c r="D37" s="274"/>
      <c r="E37" s="277">
        <v>6</v>
      </c>
      <c r="F37" s="283"/>
      <c r="G37" s="274"/>
      <c r="H37" s="274"/>
      <c r="I37" s="277">
        <v>7.6</v>
      </c>
      <c r="J37" s="274"/>
      <c r="K37" s="277">
        <v>8.6999999999999993</v>
      </c>
      <c r="L37" s="274"/>
      <c r="M37" s="274"/>
      <c r="N37" s="277">
        <v>9.6999999999999993</v>
      </c>
      <c r="O37" s="277">
        <v>9.8000000000000007</v>
      </c>
      <c r="P37" s="277">
        <v>10.7</v>
      </c>
      <c r="Q37" s="277">
        <v>11.3</v>
      </c>
      <c r="R37" s="284"/>
      <c r="S37" s="274"/>
      <c r="T37" s="277">
        <v>12.2</v>
      </c>
      <c r="U37" s="277">
        <v>12.3</v>
      </c>
      <c r="V37" s="277">
        <v>12.5</v>
      </c>
      <c r="W37" s="277">
        <v>12.3</v>
      </c>
      <c r="X37" s="274"/>
      <c r="Y37" s="274"/>
      <c r="Z37" s="277">
        <v>12.228</v>
      </c>
      <c r="AA37" s="277">
        <v>11.9</v>
      </c>
      <c r="AB37" s="277">
        <v>11.5</v>
      </c>
      <c r="AC37" s="277">
        <v>12</v>
      </c>
      <c r="AD37" s="334"/>
      <c r="AE37" s="274"/>
      <c r="AF37" s="277">
        <v>12.7</v>
      </c>
      <c r="AG37" s="277">
        <v>13.9</v>
      </c>
      <c r="AH37" s="277">
        <v>14.3</v>
      </c>
      <c r="AI37" s="277">
        <v>14.2</v>
      </c>
      <c r="AJ37" s="334"/>
      <c r="AK37" s="274"/>
      <c r="AL37" s="277">
        <v>14.7</v>
      </c>
      <c r="AM37" s="277">
        <v>15.5</v>
      </c>
      <c r="AN37" s="277">
        <v>15.262</v>
      </c>
      <c r="AO37" s="277">
        <v>15.3</v>
      </c>
      <c r="AP37" s="334"/>
      <c r="AQ37" s="274"/>
      <c r="AR37" s="277">
        <v>16.7</v>
      </c>
      <c r="AS37" s="277">
        <v>17.7</v>
      </c>
      <c r="AT37" s="277">
        <v>17.100000000000001</v>
      </c>
      <c r="AU37" s="277">
        <v>17.100000000000001</v>
      </c>
      <c r="AV37" s="334"/>
      <c r="AW37" s="274"/>
      <c r="AX37" s="277">
        <v>17.3</v>
      </c>
      <c r="AY37" s="277">
        <v>16.876999999999999</v>
      </c>
      <c r="AZ37" s="277">
        <v>17.7</v>
      </c>
      <c r="BA37" s="277">
        <v>17.8</v>
      </c>
      <c r="BB37" s="334"/>
      <c r="BJ37" s="277">
        <v>18.2</v>
      </c>
      <c r="BK37" s="277">
        <v>17.5</v>
      </c>
      <c r="BL37" s="277">
        <v>17.600000000000001</v>
      </c>
      <c r="BM37" s="277">
        <v>18.100000000000001</v>
      </c>
      <c r="BN37" s="285"/>
      <c r="BV37" s="277">
        <v>19.8</v>
      </c>
      <c r="BW37" s="277">
        <v>19.3</v>
      </c>
      <c r="BX37" s="277">
        <v>19.7</v>
      </c>
      <c r="BY37" s="277">
        <v>19.3</v>
      </c>
      <c r="BZ37" s="285"/>
      <c r="CB37" s="277">
        <v>19.5</v>
      </c>
      <c r="CC37" s="277">
        <v>18.7</v>
      </c>
      <c r="CD37" s="277">
        <v>18.2</v>
      </c>
      <c r="CE37" s="277">
        <v>20.2</v>
      </c>
      <c r="CF37" s="285"/>
      <c r="CH37" s="277">
        <v>20.2</v>
      </c>
      <c r="CI37" s="277">
        <f>SUM(CI39:CI45)</f>
        <v>20</v>
      </c>
      <c r="CJ37" s="277">
        <f>SUM(CJ39:CJ45)</f>
        <v>19.668999999999997</v>
      </c>
      <c r="CK37" s="277">
        <v>21.177</v>
      </c>
      <c r="CL37" s="285"/>
      <c r="CN37" s="532"/>
      <c r="CO37" s="532"/>
      <c r="CP37" s="532"/>
      <c r="CQ37" s="532"/>
      <c r="CR37" s="285"/>
      <c r="CT37" s="277">
        <v>20.6</v>
      </c>
      <c r="CU37" s="277">
        <v>21.4</v>
      </c>
      <c r="CV37" s="277">
        <v>22.5</v>
      </c>
      <c r="CW37" s="277">
        <v>22.2</v>
      </c>
      <c r="CX37" s="285"/>
    </row>
    <row r="38" spans="1:102" x14ac:dyDescent="0.25">
      <c r="A38" s="61"/>
      <c r="B38" s="136"/>
      <c r="C38" s="278"/>
      <c r="D38" s="274"/>
      <c r="E38" s="278"/>
      <c r="F38" s="283"/>
      <c r="G38" s="274"/>
      <c r="H38" s="274"/>
      <c r="I38" s="278"/>
      <c r="J38" s="274"/>
      <c r="K38" s="278"/>
      <c r="L38" s="274"/>
      <c r="M38" s="274"/>
      <c r="N38" s="278"/>
      <c r="O38" s="278"/>
      <c r="P38" s="278"/>
      <c r="Q38" s="278"/>
      <c r="R38" s="187"/>
      <c r="S38" s="274"/>
      <c r="T38" s="278"/>
      <c r="U38" s="278"/>
      <c r="V38" s="278"/>
      <c r="W38" s="278"/>
      <c r="X38" s="274"/>
      <c r="Y38" s="274"/>
      <c r="Z38" s="278"/>
      <c r="AA38" s="278"/>
      <c r="AB38" s="278"/>
      <c r="AC38" s="278"/>
      <c r="AD38" s="334"/>
      <c r="AE38" s="274"/>
      <c r="AF38" s="278"/>
      <c r="AG38" s="278"/>
      <c r="AH38" s="278"/>
      <c r="AI38" s="278"/>
      <c r="AJ38" s="334"/>
      <c r="AK38" s="274"/>
      <c r="AL38" s="278"/>
      <c r="AM38" s="278"/>
      <c r="AN38" s="278"/>
      <c r="AO38" s="278"/>
      <c r="AP38" s="334"/>
      <c r="AQ38" s="274"/>
      <c r="AR38" s="278"/>
      <c r="AS38" s="278"/>
      <c r="AT38" s="278"/>
      <c r="AU38" s="278"/>
      <c r="AV38" s="334"/>
      <c r="AW38" s="274"/>
      <c r="AX38" s="278"/>
      <c r="AY38" s="278"/>
      <c r="AZ38" s="278"/>
      <c r="BA38" s="278"/>
      <c r="BB38" s="334"/>
      <c r="BJ38" s="278"/>
      <c r="BK38" s="278"/>
      <c r="BL38" s="278"/>
      <c r="BM38" s="278"/>
      <c r="BN38" s="285"/>
      <c r="BV38" s="278"/>
      <c r="BW38" s="278"/>
      <c r="BX38" s="278"/>
      <c r="BY38" s="278"/>
      <c r="BZ38" s="285"/>
      <c r="CB38" s="278"/>
      <c r="CC38" s="278"/>
      <c r="CD38" s="278"/>
      <c r="CE38" s="278"/>
      <c r="CF38" s="285"/>
      <c r="CH38" s="278"/>
      <c r="CI38" s="278"/>
      <c r="CJ38" s="278"/>
      <c r="CK38" s="278"/>
      <c r="CL38" s="285"/>
      <c r="CN38" s="533"/>
      <c r="CO38" s="533"/>
      <c r="CP38" s="533"/>
      <c r="CQ38" s="533"/>
      <c r="CR38" s="285"/>
      <c r="CT38" s="278"/>
      <c r="CU38" s="278"/>
      <c r="CV38" s="278"/>
      <c r="CW38" s="278"/>
      <c r="CX38" s="285"/>
    </row>
    <row r="39" spans="1:102" x14ac:dyDescent="0.25">
      <c r="A39" s="59" t="s">
        <v>98</v>
      </c>
      <c r="B39" s="136"/>
      <c r="C39" s="278"/>
      <c r="D39" s="274"/>
      <c r="E39" s="278">
        <v>0.65</v>
      </c>
      <c r="F39" s="283"/>
      <c r="G39" s="274"/>
      <c r="H39" s="274"/>
      <c r="I39" s="278">
        <v>0.7</v>
      </c>
      <c r="J39" s="274"/>
      <c r="K39" s="278">
        <v>0.877</v>
      </c>
      <c r="L39" s="274"/>
      <c r="M39" s="274"/>
      <c r="N39" s="278">
        <v>0.9</v>
      </c>
      <c r="O39" s="278">
        <v>0.9</v>
      </c>
      <c r="P39" s="278">
        <v>1.1000000000000001</v>
      </c>
      <c r="Q39" s="278">
        <v>1.3</v>
      </c>
      <c r="R39" s="286"/>
      <c r="S39" s="274"/>
      <c r="T39" s="278">
        <v>1.25</v>
      </c>
      <c r="U39" s="278">
        <v>1.2</v>
      </c>
      <c r="V39" s="278">
        <v>1.4</v>
      </c>
      <c r="W39" s="278">
        <v>1.363</v>
      </c>
      <c r="X39" s="274"/>
      <c r="Y39" s="274"/>
      <c r="Z39" s="278">
        <v>1.3580000000000001</v>
      </c>
      <c r="AA39" s="278">
        <v>1.4</v>
      </c>
      <c r="AB39" s="278">
        <v>1.3</v>
      </c>
      <c r="AC39" s="278">
        <v>1.3</v>
      </c>
      <c r="AD39" s="334"/>
      <c r="AE39" s="274"/>
      <c r="AF39" s="278">
        <v>1.5</v>
      </c>
      <c r="AG39" s="278">
        <v>1.6</v>
      </c>
      <c r="AH39" s="278">
        <v>1.7</v>
      </c>
      <c r="AI39" s="278">
        <v>1.8</v>
      </c>
      <c r="AJ39" s="334"/>
      <c r="AK39" s="274"/>
      <c r="AL39" s="278">
        <v>1.8</v>
      </c>
      <c r="AM39" s="278">
        <v>2.2999999999999998</v>
      </c>
      <c r="AN39" s="278">
        <v>2.4</v>
      </c>
      <c r="AO39" s="278">
        <v>2.4</v>
      </c>
      <c r="AP39" s="334"/>
      <c r="AQ39" s="274"/>
      <c r="AR39" s="278">
        <v>2.7</v>
      </c>
      <c r="AS39" s="278">
        <v>2.6</v>
      </c>
      <c r="AT39" s="278">
        <v>2.6</v>
      </c>
      <c r="AU39" s="278">
        <v>2.7</v>
      </c>
      <c r="AV39" s="381"/>
      <c r="AW39" s="274"/>
      <c r="AX39" s="278">
        <v>2.6</v>
      </c>
      <c r="AY39" s="278">
        <v>2.7</v>
      </c>
      <c r="AZ39" s="278">
        <v>2.7</v>
      </c>
      <c r="BA39" s="278">
        <v>2.7</v>
      </c>
      <c r="BB39" s="381"/>
      <c r="BJ39" s="278">
        <v>2.6</v>
      </c>
      <c r="BK39" s="278">
        <v>2.6</v>
      </c>
      <c r="BL39" s="278">
        <v>2.6</v>
      </c>
      <c r="BM39" s="278">
        <v>2.6</v>
      </c>
      <c r="BN39" s="378"/>
      <c r="BV39" s="278">
        <v>2.5</v>
      </c>
      <c r="BW39" s="278">
        <v>2.6</v>
      </c>
      <c r="BX39" s="278">
        <v>2.6</v>
      </c>
      <c r="BY39" s="278">
        <v>2.9</v>
      </c>
      <c r="BZ39" s="378"/>
      <c r="CB39" s="278">
        <v>2.5</v>
      </c>
      <c r="CC39" s="278">
        <v>2.5</v>
      </c>
      <c r="CD39" s="278">
        <v>2.5169999999999999</v>
      </c>
      <c r="CE39" s="278">
        <v>2.5</v>
      </c>
      <c r="CF39" s="378"/>
      <c r="CH39" s="278">
        <v>2.2999999999999998</v>
      </c>
      <c r="CI39" s="278">
        <v>2.2999999999999998</v>
      </c>
      <c r="CJ39" s="278">
        <v>2.34</v>
      </c>
      <c r="CK39" s="278">
        <v>2.3889999999999998</v>
      </c>
      <c r="CL39" s="378"/>
      <c r="CN39" s="533"/>
      <c r="CO39" s="533"/>
      <c r="CP39" s="533"/>
      <c r="CQ39" s="533"/>
      <c r="CR39" s="378"/>
      <c r="CT39" s="520">
        <v>2.101</v>
      </c>
      <c r="CU39" s="520">
        <v>2.2000000000000002</v>
      </c>
      <c r="CV39" s="520">
        <v>2.5</v>
      </c>
      <c r="CW39" s="520">
        <v>2.5</v>
      </c>
      <c r="CX39" s="378"/>
    </row>
    <row r="40" spans="1:102" x14ac:dyDescent="0.25">
      <c r="A40" s="61"/>
      <c r="B40" s="136"/>
      <c r="C40" s="278"/>
      <c r="D40" s="330"/>
      <c r="E40" s="278"/>
      <c r="F40" s="283"/>
      <c r="G40" s="274"/>
      <c r="H40" s="274"/>
      <c r="I40" s="278"/>
      <c r="J40" s="274"/>
      <c r="K40" s="278"/>
      <c r="L40" s="274"/>
      <c r="M40" s="274"/>
      <c r="N40" s="278"/>
      <c r="O40" s="278"/>
      <c r="P40" s="278"/>
      <c r="Q40" s="278"/>
      <c r="R40" s="187"/>
      <c r="S40" s="274"/>
      <c r="T40" s="278"/>
      <c r="U40" s="281"/>
      <c r="V40" s="278"/>
      <c r="W40" s="278"/>
      <c r="X40" s="274"/>
      <c r="Y40" s="274"/>
      <c r="Z40" s="278"/>
      <c r="AA40" s="281"/>
      <c r="AB40" s="281"/>
      <c r="AC40" s="278"/>
      <c r="AD40" s="334"/>
      <c r="AE40" s="274"/>
      <c r="AF40" s="278"/>
      <c r="AG40" s="281"/>
      <c r="AH40" s="281"/>
      <c r="AI40" s="278"/>
      <c r="AJ40" s="334"/>
      <c r="AK40" s="274"/>
      <c r="AL40" s="278"/>
      <c r="AM40" s="281"/>
      <c r="AN40" s="278"/>
      <c r="AO40" s="278"/>
      <c r="AP40" s="334"/>
      <c r="AQ40" s="274"/>
      <c r="AR40" s="278"/>
      <c r="AS40" s="281"/>
      <c r="AT40" s="278"/>
      <c r="AU40" s="278"/>
      <c r="AV40" s="334"/>
      <c r="AW40" s="274"/>
      <c r="AX40" s="278"/>
      <c r="AY40" s="281"/>
      <c r="AZ40" s="278"/>
      <c r="BA40" s="278"/>
      <c r="BB40" s="399"/>
      <c r="BJ40" s="278"/>
      <c r="BK40" s="281"/>
      <c r="BL40" s="278"/>
      <c r="BM40" s="278"/>
      <c r="BN40" s="393"/>
      <c r="BV40" s="278"/>
      <c r="BW40" s="281"/>
      <c r="BX40" s="278"/>
      <c r="BY40" s="278"/>
      <c r="BZ40" s="393"/>
      <c r="CB40" s="278"/>
      <c r="CC40" s="281"/>
      <c r="CD40" s="281"/>
      <c r="CE40" s="278"/>
      <c r="CF40" s="393"/>
      <c r="CH40" s="278"/>
      <c r="CI40" s="281"/>
      <c r="CJ40" s="281"/>
      <c r="CK40" s="278"/>
      <c r="CL40" s="393"/>
      <c r="CN40" s="533"/>
      <c r="CO40" s="534"/>
      <c r="CP40" s="534"/>
      <c r="CQ40" s="533"/>
      <c r="CR40" s="393"/>
      <c r="CT40" s="520"/>
      <c r="CU40" s="516"/>
      <c r="CV40" s="516"/>
      <c r="CW40" s="520"/>
      <c r="CX40" s="393"/>
    </row>
    <row r="41" spans="1:102" x14ac:dyDescent="0.25">
      <c r="A41" s="59" t="s">
        <v>99</v>
      </c>
      <c r="B41" s="136"/>
      <c r="C41" s="278"/>
      <c r="D41" s="274"/>
      <c r="E41" s="278">
        <v>1.2909999999999999</v>
      </c>
      <c r="F41" s="283"/>
      <c r="G41" s="274"/>
      <c r="H41" s="274"/>
      <c r="I41" s="278">
        <v>1.2</v>
      </c>
      <c r="J41" s="274"/>
      <c r="K41" s="278">
        <v>2.4910000000000001</v>
      </c>
      <c r="L41" s="274"/>
      <c r="M41" s="274"/>
      <c r="N41" s="278">
        <v>1.1000000000000001</v>
      </c>
      <c r="O41" s="278">
        <v>1.4</v>
      </c>
      <c r="P41" s="278">
        <v>2.2999999999999998</v>
      </c>
      <c r="Q41" s="278">
        <v>3.5</v>
      </c>
      <c r="R41" s="286"/>
      <c r="S41" s="274"/>
      <c r="T41" s="278">
        <v>1.9510000000000001</v>
      </c>
      <c r="U41" s="278">
        <v>2.2999999999999998</v>
      </c>
      <c r="V41" s="278">
        <v>3</v>
      </c>
      <c r="W41" s="278">
        <v>3.972</v>
      </c>
      <c r="X41" s="274"/>
      <c r="Y41" s="274"/>
      <c r="Z41" s="278">
        <v>1.425</v>
      </c>
      <c r="AA41" s="278">
        <v>2.1</v>
      </c>
      <c r="AB41" s="278">
        <v>2.4</v>
      </c>
      <c r="AC41" s="278">
        <v>4</v>
      </c>
      <c r="AD41" s="334"/>
      <c r="AE41" s="274"/>
      <c r="AF41" s="278">
        <v>1.8</v>
      </c>
      <c r="AG41" s="278">
        <v>3</v>
      </c>
      <c r="AH41" s="278">
        <v>4.2</v>
      </c>
      <c r="AI41" s="278">
        <v>5.3</v>
      </c>
      <c r="AJ41" s="334"/>
      <c r="AK41" s="274"/>
      <c r="AL41" s="278">
        <v>2.2000000000000002</v>
      </c>
      <c r="AM41" s="278">
        <v>3.2</v>
      </c>
      <c r="AN41" s="278">
        <v>3.9</v>
      </c>
      <c r="AO41" s="278">
        <v>5.0999999999999996</v>
      </c>
      <c r="AP41" s="334"/>
      <c r="AQ41" s="274"/>
      <c r="AR41" s="278">
        <v>2.4</v>
      </c>
      <c r="AS41" s="278">
        <v>4.0999999999999996</v>
      </c>
      <c r="AT41" s="278">
        <v>4.8</v>
      </c>
      <c r="AU41" s="278">
        <v>5.9</v>
      </c>
      <c r="AV41" s="334"/>
      <c r="AW41" s="274"/>
      <c r="AX41" s="278">
        <v>2.6</v>
      </c>
      <c r="AY41" s="278">
        <v>2.9</v>
      </c>
      <c r="AZ41" s="278">
        <v>4.5999999999999996</v>
      </c>
      <c r="BA41" s="278">
        <v>6.2</v>
      </c>
      <c r="BB41" s="334"/>
      <c r="BJ41" s="278">
        <v>3.2</v>
      </c>
      <c r="BK41" s="278">
        <v>3.6</v>
      </c>
      <c r="BL41" s="278">
        <v>5</v>
      </c>
      <c r="BM41" s="278">
        <v>6.8</v>
      </c>
      <c r="BN41" s="285"/>
      <c r="BV41" s="278">
        <v>4.4000000000000004</v>
      </c>
      <c r="BW41" s="278">
        <v>4.8</v>
      </c>
      <c r="BX41" s="278">
        <v>6.3</v>
      </c>
      <c r="BY41" s="278">
        <v>7.4</v>
      </c>
      <c r="BZ41" s="285"/>
      <c r="CB41" s="278">
        <v>3.3</v>
      </c>
      <c r="CC41" s="278">
        <v>4.2</v>
      </c>
      <c r="CD41" s="278">
        <v>5.3559999999999999</v>
      </c>
      <c r="CE41" s="278">
        <v>8.7080000000000002</v>
      </c>
      <c r="CF41" s="285"/>
      <c r="CH41" s="278">
        <v>5.4</v>
      </c>
      <c r="CI41" s="278">
        <v>6.1</v>
      </c>
      <c r="CJ41" s="278">
        <v>7.2839999999999998</v>
      </c>
      <c r="CK41" s="278">
        <v>9.7970000000000006</v>
      </c>
      <c r="CL41" s="285"/>
      <c r="CN41" s="533"/>
      <c r="CO41" s="533"/>
      <c r="CP41" s="533"/>
      <c r="CQ41" s="533"/>
      <c r="CR41" s="285"/>
      <c r="CT41" s="520">
        <v>5.641</v>
      </c>
      <c r="CU41" s="520">
        <v>6.6</v>
      </c>
      <c r="CV41" s="520">
        <v>8.6</v>
      </c>
      <c r="CW41" s="520">
        <v>9.8000000000000007</v>
      </c>
      <c r="CX41" s="285"/>
    </row>
    <row r="42" spans="1:102" x14ac:dyDescent="0.25">
      <c r="A42" s="59"/>
      <c r="B42" s="136"/>
      <c r="C42" s="278"/>
      <c r="D42" s="274"/>
      <c r="E42" s="278"/>
      <c r="F42" s="283"/>
      <c r="G42" s="274"/>
      <c r="H42" s="274"/>
      <c r="I42" s="278"/>
      <c r="J42" s="274"/>
      <c r="K42" s="278"/>
      <c r="L42" s="274"/>
      <c r="M42" s="274"/>
      <c r="N42" s="278"/>
      <c r="O42" s="278"/>
      <c r="P42" s="278"/>
      <c r="Q42" s="278"/>
      <c r="R42" s="187"/>
      <c r="S42" s="274"/>
      <c r="T42" s="278"/>
      <c r="U42" s="281"/>
      <c r="V42" s="278"/>
      <c r="W42" s="278"/>
      <c r="X42" s="274"/>
      <c r="Y42" s="274"/>
      <c r="Z42" s="278"/>
      <c r="AA42" s="281"/>
      <c r="AB42" s="281"/>
      <c r="AC42" s="278"/>
      <c r="AD42" s="334"/>
      <c r="AE42" s="274"/>
      <c r="AF42" s="278"/>
      <c r="AG42" s="281"/>
      <c r="AH42" s="281"/>
      <c r="AI42" s="278"/>
      <c r="AJ42" s="334"/>
      <c r="AK42" s="274"/>
      <c r="AL42" s="278"/>
      <c r="AM42" s="281"/>
      <c r="AN42" s="278"/>
      <c r="AO42" s="278"/>
      <c r="AP42" s="334"/>
      <c r="AQ42" s="274"/>
      <c r="AR42" s="278"/>
      <c r="AS42" s="281"/>
      <c r="AT42" s="278"/>
      <c r="AU42" s="278"/>
      <c r="AV42" s="334"/>
      <c r="AW42" s="274"/>
      <c r="AX42" s="278"/>
      <c r="AY42" s="281"/>
      <c r="AZ42" s="278"/>
      <c r="BA42" s="278"/>
      <c r="BB42" s="334"/>
      <c r="BJ42" s="278"/>
      <c r="BK42" s="281"/>
      <c r="BL42" s="278"/>
      <c r="BM42" s="278"/>
      <c r="BN42" s="285"/>
      <c r="BV42" s="278"/>
      <c r="BW42" s="281"/>
      <c r="BX42" s="278"/>
      <c r="BY42" s="278"/>
      <c r="BZ42" s="285"/>
      <c r="CB42" s="278"/>
      <c r="CC42" s="281"/>
      <c r="CD42" s="281"/>
      <c r="CE42" s="278"/>
      <c r="CF42" s="285"/>
      <c r="CH42" s="278"/>
      <c r="CI42" s="281"/>
      <c r="CJ42" s="281"/>
      <c r="CK42" s="278"/>
      <c r="CL42" s="285"/>
      <c r="CN42" s="533"/>
      <c r="CO42" s="534"/>
      <c r="CP42" s="534"/>
      <c r="CQ42" s="533"/>
      <c r="CR42" s="285"/>
      <c r="CT42" s="520"/>
      <c r="CU42" s="516"/>
      <c r="CV42" s="516"/>
      <c r="CW42" s="520"/>
      <c r="CX42" s="285"/>
    </row>
    <row r="43" spans="1:102" x14ac:dyDescent="0.25">
      <c r="A43" s="59" t="s">
        <v>100</v>
      </c>
      <c r="B43" s="136"/>
      <c r="C43" s="278"/>
      <c r="D43" s="274"/>
      <c r="E43" s="278">
        <v>4.048</v>
      </c>
      <c r="F43" s="283"/>
      <c r="G43" s="274"/>
      <c r="H43" s="274"/>
      <c r="I43" s="278">
        <v>2.8</v>
      </c>
      <c r="J43" s="274"/>
      <c r="K43" s="278">
        <v>5.3</v>
      </c>
      <c r="L43" s="274"/>
      <c r="M43" s="274"/>
      <c r="N43" s="278">
        <v>2.8</v>
      </c>
      <c r="O43" s="278">
        <v>3.8</v>
      </c>
      <c r="P43" s="278">
        <v>5.2</v>
      </c>
      <c r="Q43" s="278">
        <v>6.4</v>
      </c>
      <c r="R43" s="286"/>
      <c r="S43" s="274"/>
      <c r="T43" s="278">
        <v>3.4470000000000001</v>
      </c>
      <c r="U43" s="278">
        <v>4.7</v>
      </c>
      <c r="V43" s="278">
        <v>6</v>
      </c>
      <c r="W43" s="278">
        <v>6.92</v>
      </c>
      <c r="X43" s="274"/>
      <c r="Y43" s="274"/>
      <c r="Z43" s="278">
        <v>3.7810000000000001</v>
      </c>
      <c r="AA43" s="278">
        <v>4.4000000000000004</v>
      </c>
      <c r="AB43" s="278">
        <v>5.4</v>
      </c>
      <c r="AC43" s="278">
        <v>6.7</v>
      </c>
      <c r="AD43" s="334"/>
      <c r="AE43" s="274"/>
      <c r="AF43" s="278">
        <v>3.7</v>
      </c>
      <c r="AG43" s="278">
        <v>5.0999999999999996</v>
      </c>
      <c r="AH43" s="278">
        <v>6.1</v>
      </c>
      <c r="AI43" s="278">
        <v>7.1</v>
      </c>
      <c r="AJ43" s="334"/>
      <c r="AK43" s="274"/>
      <c r="AL43" s="278">
        <v>4.4000000000000004</v>
      </c>
      <c r="AM43" s="278">
        <v>5.6</v>
      </c>
      <c r="AN43" s="278">
        <v>6.5</v>
      </c>
      <c r="AO43" s="278">
        <v>7.8</v>
      </c>
      <c r="AP43" s="334"/>
      <c r="AQ43" s="274"/>
      <c r="AR43" s="278">
        <v>4.9000000000000004</v>
      </c>
      <c r="AS43" s="278">
        <v>6.1</v>
      </c>
      <c r="AT43" s="278">
        <v>7.1</v>
      </c>
      <c r="AU43" s="278">
        <v>8.5</v>
      </c>
      <c r="AV43" s="334"/>
      <c r="AW43" s="274"/>
      <c r="AX43" s="278">
        <v>5</v>
      </c>
      <c r="AY43" s="278">
        <v>6.1</v>
      </c>
      <c r="AZ43" s="278">
        <v>7.5</v>
      </c>
      <c r="BA43" s="278">
        <v>8.9</v>
      </c>
      <c r="BB43" s="334"/>
      <c r="BJ43" s="278">
        <v>5.0999999999999996</v>
      </c>
      <c r="BK43" s="278">
        <v>6.1</v>
      </c>
      <c r="BL43" s="278">
        <v>7.2</v>
      </c>
      <c r="BM43" s="278">
        <v>8.6999999999999993</v>
      </c>
      <c r="BN43" s="285"/>
      <c r="BV43" s="278">
        <v>5.5</v>
      </c>
      <c r="BW43" s="278">
        <v>6.6</v>
      </c>
      <c r="BX43" s="278">
        <v>7.8</v>
      </c>
      <c r="BY43" s="278">
        <v>9</v>
      </c>
      <c r="BZ43" s="285"/>
      <c r="CB43" s="278">
        <v>6.1</v>
      </c>
      <c r="CC43" s="278">
        <v>6.8</v>
      </c>
      <c r="CD43" s="278">
        <v>7.444</v>
      </c>
      <c r="CE43" s="278">
        <v>8.9689999999999994</v>
      </c>
      <c r="CF43" s="285"/>
      <c r="CH43" s="278">
        <v>5.2</v>
      </c>
      <c r="CI43" s="278">
        <v>6.3</v>
      </c>
      <c r="CJ43" s="278">
        <v>7.2279999999999998</v>
      </c>
      <c r="CK43" s="278">
        <v>8.9909999999999997</v>
      </c>
      <c r="CL43" s="285"/>
      <c r="CN43" s="533"/>
      <c r="CO43" s="533"/>
      <c r="CP43" s="533"/>
      <c r="CQ43" s="533"/>
      <c r="CR43" s="285"/>
      <c r="CT43" s="520">
        <v>5.548</v>
      </c>
      <c r="CU43" s="520">
        <v>7.4</v>
      </c>
      <c r="CV43" s="520">
        <v>8.5</v>
      </c>
      <c r="CW43" s="520">
        <v>9.9</v>
      </c>
      <c r="CX43" s="285"/>
    </row>
    <row r="44" spans="1:102" x14ac:dyDescent="0.25">
      <c r="A44" s="59"/>
      <c r="B44" s="136"/>
      <c r="C44" s="278"/>
      <c r="D44" s="274"/>
      <c r="E44" s="278"/>
      <c r="F44" s="283"/>
      <c r="G44" s="274"/>
      <c r="H44" s="274"/>
      <c r="I44" s="278"/>
      <c r="J44" s="274"/>
      <c r="K44" s="278"/>
      <c r="L44" s="274"/>
      <c r="M44" s="274"/>
      <c r="N44" s="278"/>
      <c r="O44" s="278"/>
      <c r="P44" s="278"/>
      <c r="Q44" s="287"/>
      <c r="R44" s="286"/>
      <c r="S44" s="274"/>
      <c r="T44" s="278"/>
      <c r="U44" s="278"/>
      <c r="V44" s="278"/>
      <c r="W44" s="288"/>
      <c r="X44" s="274"/>
      <c r="Y44" s="274"/>
      <c r="Z44" s="289"/>
      <c r="AA44" s="278"/>
      <c r="AB44" s="278"/>
      <c r="AC44" s="287"/>
      <c r="AD44" s="334"/>
      <c r="AE44" s="274"/>
      <c r="AF44" s="289"/>
      <c r="AG44" s="278"/>
      <c r="AH44" s="278"/>
      <c r="AI44" s="287"/>
      <c r="AJ44" s="334"/>
      <c r="AK44" s="274"/>
      <c r="AL44" s="289"/>
      <c r="AM44" s="278"/>
      <c r="AN44" s="278"/>
      <c r="AO44" s="287"/>
      <c r="AP44" s="334"/>
      <c r="AQ44" s="274"/>
      <c r="AR44" s="289"/>
      <c r="AS44" s="278"/>
      <c r="AT44" s="278"/>
      <c r="AU44" s="287"/>
      <c r="AV44" s="334"/>
      <c r="AW44" s="274"/>
      <c r="AX44" s="289"/>
      <c r="AY44" s="278"/>
      <c r="AZ44" s="278"/>
      <c r="BA44" s="287"/>
      <c r="BB44" s="334"/>
      <c r="BJ44" s="289"/>
      <c r="BK44" s="278"/>
      <c r="BL44" s="278"/>
      <c r="BM44" s="287"/>
      <c r="BN44" s="285"/>
      <c r="BV44" s="289"/>
      <c r="BW44" s="278"/>
      <c r="BX44" s="278"/>
      <c r="BY44" s="287"/>
      <c r="BZ44" s="285"/>
      <c r="CB44" s="289"/>
      <c r="CC44" s="278"/>
      <c r="CD44" s="278"/>
      <c r="CE44" s="287"/>
      <c r="CF44" s="285"/>
      <c r="CH44" s="289"/>
      <c r="CI44" s="278"/>
      <c r="CJ44" s="278"/>
      <c r="CK44" s="287"/>
      <c r="CL44" s="285"/>
      <c r="CN44" s="535"/>
      <c r="CO44" s="533"/>
      <c r="CP44" s="533"/>
      <c r="CQ44" s="536"/>
      <c r="CR44" s="285"/>
      <c r="CT44" s="524"/>
      <c r="CU44" s="520"/>
      <c r="CV44" s="520"/>
      <c r="CW44" s="525"/>
      <c r="CX44" s="285"/>
    </row>
    <row r="45" spans="1:102" x14ac:dyDescent="0.25">
      <c r="A45" s="59" t="s">
        <v>101</v>
      </c>
      <c r="B45" s="136"/>
      <c r="C45" s="278"/>
      <c r="D45" s="274"/>
      <c r="E45" s="278">
        <v>0</v>
      </c>
      <c r="F45" s="283"/>
      <c r="G45" s="274"/>
      <c r="H45" s="274"/>
      <c r="I45" s="278">
        <v>2.9</v>
      </c>
      <c r="J45" s="274"/>
      <c r="K45" s="278">
        <v>0</v>
      </c>
      <c r="L45" s="274"/>
      <c r="M45" s="274"/>
      <c r="N45" s="278">
        <v>4.9000000000000004</v>
      </c>
      <c r="O45" s="278">
        <v>3.7</v>
      </c>
      <c r="P45" s="278">
        <v>2.1</v>
      </c>
      <c r="Q45" s="287">
        <v>0</v>
      </c>
      <c r="R45" s="286"/>
      <c r="S45" s="274"/>
      <c r="T45" s="278">
        <v>5.53</v>
      </c>
      <c r="U45" s="278">
        <v>4</v>
      </c>
      <c r="V45" s="278">
        <v>2.2000000000000002</v>
      </c>
      <c r="W45" s="288">
        <v>0</v>
      </c>
      <c r="X45" s="274"/>
      <c r="Y45" s="274"/>
      <c r="Z45" s="290">
        <v>5.6639999999999997</v>
      </c>
      <c r="AA45" s="278">
        <v>4.0999999999999996</v>
      </c>
      <c r="AB45" s="278">
        <v>2.2999999999999998</v>
      </c>
      <c r="AC45" s="287">
        <v>0</v>
      </c>
      <c r="AD45" s="334"/>
      <c r="AE45" s="274"/>
      <c r="AF45" s="290">
        <v>5.7</v>
      </c>
      <c r="AG45" s="278">
        <v>4.2</v>
      </c>
      <c r="AH45" s="278">
        <v>2.2999999999999998</v>
      </c>
      <c r="AI45" s="287">
        <v>0</v>
      </c>
      <c r="AJ45" s="334"/>
      <c r="AK45" s="274"/>
      <c r="AL45" s="290">
        <v>6.3</v>
      </c>
      <c r="AM45" s="278">
        <v>4.4000000000000004</v>
      </c>
      <c r="AN45" s="278">
        <v>2.5</v>
      </c>
      <c r="AO45" s="287">
        <v>0</v>
      </c>
      <c r="AP45" s="334"/>
      <c r="AQ45" s="274"/>
      <c r="AR45" s="290">
        <v>6.7</v>
      </c>
      <c r="AS45" s="278">
        <v>4.9000000000000004</v>
      </c>
      <c r="AT45" s="278">
        <v>2.6</v>
      </c>
      <c r="AU45" s="287">
        <v>0</v>
      </c>
      <c r="AV45" s="334"/>
      <c r="AW45" s="274"/>
      <c r="AX45" s="290">
        <v>7.1</v>
      </c>
      <c r="AY45" s="278">
        <v>5.0999999999999996</v>
      </c>
      <c r="AZ45" s="278">
        <v>2.9</v>
      </c>
      <c r="BA45" s="287">
        <v>0</v>
      </c>
      <c r="BB45" s="334"/>
      <c r="BJ45" s="290">
        <v>7.3</v>
      </c>
      <c r="BK45" s="278">
        <v>5.2</v>
      </c>
      <c r="BL45" s="278">
        <v>2.8</v>
      </c>
      <c r="BM45" s="287">
        <v>0</v>
      </c>
      <c r="BN45" s="285"/>
      <c r="BV45" s="290">
        <v>7.4</v>
      </c>
      <c r="BW45" s="278">
        <v>5.3</v>
      </c>
      <c r="BX45" s="278">
        <v>2.9</v>
      </c>
      <c r="BY45" s="287">
        <v>0</v>
      </c>
      <c r="BZ45" s="285"/>
      <c r="CB45" s="290">
        <v>7.6</v>
      </c>
      <c r="CC45" s="278">
        <v>5.2</v>
      </c>
      <c r="CD45" s="278">
        <v>2.9079999999999999</v>
      </c>
      <c r="CE45" s="287">
        <v>0</v>
      </c>
      <c r="CF45" s="285"/>
      <c r="CH45" s="290">
        <v>7.3</v>
      </c>
      <c r="CI45" s="278">
        <v>5.3</v>
      </c>
      <c r="CJ45" s="278">
        <v>2.8170000000000002</v>
      </c>
      <c r="CK45" s="287">
        <v>0</v>
      </c>
      <c r="CL45" s="285"/>
      <c r="CN45" s="537"/>
      <c r="CO45" s="533"/>
      <c r="CP45" s="533"/>
      <c r="CQ45" s="536"/>
      <c r="CR45" s="285"/>
      <c r="CT45" s="526">
        <v>7.3339999999999996</v>
      </c>
      <c r="CU45" s="520">
        <v>5.2</v>
      </c>
      <c r="CV45" s="520">
        <v>2.9</v>
      </c>
      <c r="CW45" s="525">
        <v>0</v>
      </c>
      <c r="CX45" s="285"/>
    </row>
    <row r="46" spans="1:102" ht="15.75" thickBot="1" x14ac:dyDescent="0.3">
      <c r="A46" s="67"/>
      <c r="B46" s="143"/>
      <c r="C46" s="291"/>
      <c r="D46" s="292"/>
      <c r="E46" s="291"/>
      <c r="F46" s="293"/>
      <c r="G46" s="292"/>
      <c r="H46" s="292"/>
      <c r="I46" s="291"/>
      <c r="J46" s="292"/>
      <c r="K46" s="291"/>
      <c r="L46" s="292"/>
      <c r="M46" s="292"/>
      <c r="N46" s="294"/>
      <c r="O46" s="295"/>
      <c r="P46" s="296"/>
      <c r="Q46" s="297"/>
      <c r="R46" s="292"/>
      <c r="S46" s="292"/>
      <c r="T46" s="294"/>
      <c r="U46" s="295"/>
      <c r="V46" s="296"/>
      <c r="W46" s="297"/>
      <c r="X46" s="292"/>
      <c r="Y46" s="292"/>
      <c r="Z46" s="294"/>
      <c r="AA46" s="295"/>
      <c r="AB46" s="295"/>
      <c r="AC46" s="297"/>
      <c r="AD46" s="335"/>
      <c r="AE46" s="292"/>
      <c r="AF46" s="294"/>
      <c r="AG46" s="295"/>
      <c r="AH46" s="295"/>
      <c r="AI46" s="297"/>
      <c r="AJ46" s="335"/>
      <c r="AK46" s="292"/>
      <c r="AL46" s="294"/>
      <c r="AM46" s="295"/>
      <c r="AN46" s="295"/>
      <c r="AO46" s="297"/>
      <c r="AP46" s="335"/>
      <c r="AQ46" s="292"/>
      <c r="AR46" s="294"/>
      <c r="AS46" s="295"/>
      <c r="AT46" s="295"/>
      <c r="AU46" s="297"/>
      <c r="AV46" s="335"/>
      <c r="AW46" s="292"/>
      <c r="AX46" s="294"/>
      <c r="AY46" s="295"/>
      <c r="AZ46" s="295"/>
      <c r="BA46" s="297"/>
      <c r="BB46" s="335"/>
      <c r="BJ46" s="294"/>
      <c r="BK46" s="295"/>
      <c r="BL46" s="295"/>
      <c r="BM46" s="297"/>
      <c r="BN46" s="298"/>
      <c r="BV46" s="294"/>
      <c r="BW46" s="295"/>
      <c r="BX46" s="295"/>
      <c r="BY46" s="297"/>
      <c r="BZ46" s="298"/>
      <c r="CB46" s="294"/>
      <c r="CC46" s="295"/>
      <c r="CD46" s="295"/>
      <c r="CE46" s="297"/>
      <c r="CF46" s="298"/>
      <c r="CH46" s="294"/>
      <c r="CI46" s="295"/>
      <c r="CJ46" s="295"/>
      <c r="CK46" s="297"/>
      <c r="CL46" s="298"/>
      <c r="CN46" s="538"/>
      <c r="CO46" s="539"/>
      <c r="CP46" s="539"/>
      <c r="CQ46" s="540"/>
      <c r="CR46" s="298"/>
      <c r="CT46" s="294"/>
      <c r="CU46" s="295"/>
      <c r="CV46" s="295"/>
      <c r="CW46" s="297"/>
      <c r="CX46" s="298"/>
    </row>
    <row r="48" spans="1:102" x14ac:dyDescent="0.25">
      <c r="AY48" s="385"/>
      <c r="BK48" s="385"/>
      <c r="BW48" s="385"/>
      <c r="CC48" s="385"/>
    </row>
  </sheetData>
  <mergeCells count="45">
    <mergeCell ref="AL35:AO35"/>
    <mergeCell ref="AF6:AJ6"/>
    <mergeCell ref="AF25:AJ25"/>
    <mergeCell ref="AF35:AI35"/>
    <mergeCell ref="AX25:BB25"/>
    <mergeCell ref="AR25:AV25"/>
    <mergeCell ref="AR35:AU35"/>
    <mergeCell ref="AX6:BB6"/>
    <mergeCell ref="AL6:AP6"/>
    <mergeCell ref="AR6:AV6"/>
    <mergeCell ref="AL25:AP25"/>
    <mergeCell ref="Z35:AC35"/>
    <mergeCell ref="Z6:AD6"/>
    <mergeCell ref="B25:F25"/>
    <mergeCell ref="H25:L25"/>
    <mergeCell ref="N25:R25"/>
    <mergeCell ref="T25:X25"/>
    <mergeCell ref="T6:X6"/>
    <mergeCell ref="Z25:AD25"/>
    <mergeCell ref="BV25:BZ25"/>
    <mergeCell ref="BP6:BT6"/>
    <mergeCell ref="BP3:BT5"/>
    <mergeCell ref="BJ25:BN25"/>
    <mergeCell ref="B5:C5"/>
    <mergeCell ref="F5:H5"/>
    <mergeCell ref="B6:F6"/>
    <mergeCell ref="H6:L6"/>
    <mergeCell ref="N6:R6"/>
    <mergeCell ref="BN1:BZ1"/>
    <mergeCell ref="BA1:BM1"/>
    <mergeCell ref="BD3:BH5"/>
    <mergeCell ref="BJ6:BN6"/>
    <mergeCell ref="BV6:BZ6"/>
    <mergeCell ref="BD6:BH6"/>
    <mergeCell ref="CN6:CR6"/>
    <mergeCell ref="CN25:CR25"/>
    <mergeCell ref="CM1:CX1"/>
    <mergeCell ref="CN3:CR5"/>
    <mergeCell ref="CH6:CL6"/>
    <mergeCell ref="CH25:CL25"/>
    <mergeCell ref="CA1:CL1"/>
    <mergeCell ref="CB6:CF6"/>
    <mergeCell ref="CB25:CF25"/>
    <mergeCell ref="CT6:CX6"/>
    <mergeCell ref="CT25:CX25"/>
  </mergeCells>
  <pageMargins left="0.25" right="0.25" top="0.75" bottom="0.75" header="0.3" footer="0.3"/>
  <pageSetup paperSize="8" scale="23"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pageSetUpPr fitToPage="1"/>
  </sheetPr>
  <dimension ref="A1:CZ43"/>
  <sheetViews>
    <sheetView showGridLines="0" view="pageBreakPreview" topLeftCell="A19" zoomScale="80" zoomScaleNormal="85" zoomScaleSheetLayoutView="80" workbookViewId="0">
      <pane xSplit="1" topLeftCell="CP1" activePane="topRight" state="frozen"/>
      <selection activeCell="BR31" sqref="BR31"/>
      <selection pane="topRight" activeCell="CW28" sqref="CW28"/>
    </sheetView>
  </sheetViews>
  <sheetFormatPr baseColWidth="10" defaultRowHeight="15" x14ac:dyDescent="0.25"/>
  <cols>
    <col min="1" max="1" width="52.7109375" customWidth="1"/>
    <col min="2" max="2" width="6.140625" customWidth="1"/>
    <col min="3" max="3" width="6.140625" style="21" customWidth="1"/>
    <col min="4" max="5" width="6.140625" customWidth="1"/>
    <col min="6" max="6" width="14.28515625" customWidth="1"/>
    <col min="7" max="7" width="1.7109375" customWidth="1"/>
    <col min="8" max="11" width="6.140625" customWidth="1"/>
    <col min="12" max="12" width="14.28515625" customWidth="1"/>
    <col min="13" max="13" width="1.7109375" customWidth="1"/>
    <col min="14" max="15" width="6.140625" customWidth="1"/>
    <col min="16" max="16" width="8.85546875" customWidth="1"/>
    <col min="17" max="17" width="6.140625" customWidth="1"/>
    <col min="18" max="18" width="14.28515625" customWidth="1"/>
    <col min="19" max="19" width="1.7109375" customWidth="1"/>
    <col min="20" max="20" width="6.85546875" customWidth="1"/>
    <col min="21" max="23" width="6.140625" customWidth="1"/>
    <col min="24" max="24" width="14.140625" customWidth="1"/>
    <col min="25" max="25" width="1.7109375" customWidth="1"/>
    <col min="26" max="26" width="6.140625" customWidth="1"/>
    <col min="27" max="27" width="6.140625" style="21" customWidth="1"/>
    <col min="28" max="29" width="6.140625" customWidth="1"/>
    <col min="30" max="30" width="14.42578125" customWidth="1"/>
    <col min="31" max="31" width="1.7109375" customWidth="1"/>
    <col min="32" max="32" width="6.140625" customWidth="1"/>
    <col min="33" max="33" width="6.140625" style="21" customWidth="1"/>
    <col min="34" max="35" width="6.140625" customWidth="1"/>
    <col min="36" max="36" width="14.42578125" customWidth="1"/>
    <col min="37" max="37" width="1.7109375" customWidth="1"/>
    <col min="38" max="38" width="6.140625" customWidth="1"/>
    <col min="39" max="39" width="6.140625" style="21" customWidth="1"/>
    <col min="40" max="40" width="6.140625" customWidth="1"/>
    <col min="41" max="41" width="7.28515625" customWidth="1"/>
    <col min="42" max="42" width="14.42578125" customWidth="1"/>
    <col min="43" max="43" width="1.7109375" customWidth="1"/>
    <col min="44" max="44" width="6.140625" customWidth="1"/>
    <col min="45" max="45" width="6.140625" style="21" customWidth="1"/>
    <col min="46" max="46" width="6.140625" customWidth="1"/>
    <col min="47" max="47" width="7.28515625" customWidth="1"/>
    <col min="48" max="48" width="14.42578125" customWidth="1"/>
    <col min="49" max="49" width="1.7109375" customWidth="1"/>
    <col min="50" max="50" width="6.140625" customWidth="1"/>
    <col min="51" max="51" width="6.140625" style="21" customWidth="1"/>
    <col min="52" max="52" width="6.140625" customWidth="1"/>
    <col min="53" max="53" width="7.28515625" customWidth="1"/>
    <col min="54" max="54" width="14.42578125" bestFit="1" customWidth="1"/>
    <col min="55" max="55" width="1.28515625" customWidth="1"/>
    <col min="56" max="60" width="8.42578125" customWidth="1"/>
    <col min="61" max="61" width="2.140625" customWidth="1"/>
    <col min="62" max="62" width="6.140625" customWidth="1"/>
    <col min="63" max="63" width="6.140625" style="21" customWidth="1"/>
    <col min="64" max="64" width="6.140625" customWidth="1"/>
    <col min="65" max="65" width="7.28515625" customWidth="1"/>
    <col min="66" max="66" width="14.42578125" bestFit="1" customWidth="1"/>
    <col min="67" max="67" width="1.85546875" customWidth="1"/>
    <col min="68" max="72" width="8.28515625" customWidth="1"/>
    <col min="73" max="73" width="2.42578125" customWidth="1"/>
    <col min="74" max="74" width="6.140625" customWidth="1"/>
    <col min="75" max="75" width="6.140625" style="21" customWidth="1"/>
    <col min="76" max="76" width="6.140625" customWidth="1"/>
    <col min="77" max="77" width="7.28515625" customWidth="1"/>
    <col min="78" max="78" width="14.42578125" bestFit="1" customWidth="1"/>
    <col min="79" max="79" width="3.28515625" customWidth="1"/>
    <col min="80" max="80" width="6.140625" customWidth="1"/>
    <col min="81" max="81" width="6.140625" style="21" customWidth="1"/>
    <col min="82" max="82" width="6.140625" customWidth="1"/>
    <col min="83" max="83" width="7.28515625" customWidth="1"/>
    <col min="84" max="84" width="14.42578125" bestFit="1" customWidth="1"/>
    <col min="85" max="85" width="2.28515625" customWidth="1"/>
    <col min="91" max="91" width="1.7109375" customWidth="1"/>
    <col min="97" max="97" width="2" customWidth="1"/>
  </cols>
  <sheetData>
    <row r="1" spans="1:104" x14ac:dyDescent="0.25">
      <c r="A1" s="27"/>
      <c r="B1" s="1"/>
      <c r="C1" s="1"/>
      <c r="D1" s="1"/>
      <c r="E1" s="1"/>
      <c r="F1" s="14"/>
      <c r="G1" s="14"/>
      <c r="H1" s="14"/>
      <c r="I1" s="14"/>
      <c r="J1" s="14"/>
      <c r="K1" s="14"/>
      <c r="L1" s="14"/>
      <c r="M1" s="14"/>
      <c r="N1" s="14"/>
      <c r="O1" s="14"/>
      <c r="P1" s="14"/>
      <c r="Q1" s="14"/>
      <c r="R1" s="14"/>
      <c r="S1" s="14"/>
      <c r="T1" s="14"/>
      <c r="U1" s="14"/>
      <c r="V1" s="14"/>
      <c r="W1" s="14"/>
      <c r="X1" s="14"/>
      <c r="Y1" s="14"/>
      <c r="Z1" s="14"/>
      <c r="AA1" s="20"/>
      <c r="AB1" s="14"/>
      <c r="AC1" s="14"/>
      <c r="AD1" s="13"/>
      <c r="AE1" s="14"/>
      <c r="AF1" s="14"/>
      <c r="AG1" s="20"/>
      <c r="AH1" s="14"/>
      <c r="AI1" s="14"/>
      <c r="AJ1" s="13"/>
      <c r="AK1" s="14"/>
      <c r="AL1" s="14"/>
      <c r="AM1" s="20"/>
      <c r="AN1" s="14"/>
      <c r="AO1" s="14"/>
      <c r="AP1" s="13"/>
      <c r="AQ1" s="14"/>
      <c r="AR1" s="14"/>
      <c r="AS1" s="20"/>
      <c r="AT1" s="14"/>
      <c r="AU1" s="14"/>
      <c r="AV1" s="13"/>
      <c r="AW1" s="14"/>
      <c r="AX1" s="14"/>
      <c r="AY1" s="20"/>
      <c r="AZ1" s="14"/>
      <c r="BA1" s="14"/>
      <c r="BB1" s="567"/>
      <c r="BC1" s="567"/>
      <c r="BD1" s="567"/>
      <c r="BE1" s="567"/>
      <c r="BF1" s="567"/>
      <c r="BG1" s="567"/>
      <c r="BH1" s="567"/>
      <c r="BI1" s="567"/>
      <c r="BJ1" s="567"/>
      <c r="BK1" s="20"/>
      <c r="BL1" s="14"/>
      <c r="BM1" s="14"/>
      <c r="BN1" s="567"/>
      <c r="BO1" s="567"/>
      <c r="BP1" s="567"/>
      <c r="BQ1" s="567"/>
      <c r="BR1" s="567"/>
      <c r="BS1" s="567"/>
      <c r="BT1" s="567"/>
      <c r="BU1" s="567"/>
      <c r="BV1" s="567"/>
      <c r="BW1" s="567"/>
      <c r="BX1" s="567"/>
      <c r="BY1" s="14"/>
      <c r="BZ1" s="13"/>
      <c r="CA1" s="13"/>
      <c r="CB1" s="13"/>
      <c r="CC1" s="13"/>
      <c r="CD1" s="13"/>
      <c r="CE1" s="14"/>
      <c r="CF1" s="13"/>
      <c r="CG1" s="13"/>
      <c r="CH1" s="13"/>
      <c r="CI1" s="13"/>
      <c r="CJ1" s="13"/>
      <c r="CK1" s="13"/>
      <c r="CL1" s="13"/>
      <c r="CM1" s="13"/>
      <c r="CN1" s="13"/>
      <c r="CO1" s="13"/>
      <c r="CP1" s="13"/>
      <c r="CQ1" s="13"/>
      <c r="CR1" s="13"/>
      <c r="CS1" s="13"/>
      <c r="CT1" s="13"/>
      <c r="CU1" s="13"/>
      <c r="CV1" s="13"/>
      <c r="CW1" s="13"/>
      <c r="CX1" s="13"/>
      <c r="CY1" s="13"/>
      <c r="CZ1" s="13"/>
    </row>
    <row r="2" spans="1:104" ht="18" x14ac:dyDescent="0.25">
      <c r="A2" s="73" t="s">
        <v>1</v>
      </c>
      <c r="B2" s="3"/>
      <c r="D2" s="3"/>
      <c r="E2" s="3"/>
      <c r="AP2" s="4"/>
      <c r="AV2" s="4"/>
      <c r="BB2" s="4"/>
      <c r="BN2" s="4"/>
      <c r="BZ2" s="481" t="s">
        <v>39</v>
      </c>
      <c r="CF2" s="481" t="s">
        <v>39</v>
      </c>
      <c r="CL2" s="481" t="s">
        <v>39</v>
      </c>
      <c r="CR2" s="481" t="s">
        <v>39</v>
      </c>
      <c r="CX2" s="481" t="s">
        <v>39</v>
      </c>
    </row>
    <row r="3" spans="1:104" ht="15.75" customHeight="1" x14ac:dyDescent="0.25">
      <c r="A3" s="28"/>
      <c r="B3" s="3"/>
      <c r="D3" s="3"/>
      <c r="E3" s="3"/>
      <c r="AD3" s="4"/>
      <c r="AJ3" s="4"/>
      <c r="AP3" s="4"/>
      <c r="AV3" s="4"/>
      <c r="BB3" s="4"/>
      <c r="BD3" s="548" t="s">
        <v>150</v>
      </c>
      <c r="BE3" s="548"/>
      <c r="BF3" s="548"/>
      <c r="BG3" s="548"/>
      <c r="BH3" s="548"/>
      <c r="BN3" s="4"/>
      <c r="BP3" s="548" t="s">
        <v>174</v>
      </c>
      <c r="BQ3" s="548"/>
      <c r="BR3" s="548"/>
      <c r="BS3" s="548"/>
      <c r="BT3" s="548"/>
      <c r="BZ3" s="4"/>
      <c r="CF3" s="4"/>
      <c r="CN3" s="548" t="s">
        <v>235</v>
      </c>
      <c r="CO3" s="548"/>
      <c r="CP3" s="548"/>
      <c r="CQ3" s="548"/>
      <c r="CR3" s="548"/>
    </row>
    <row r="4" spans="1:104" ht="15.75" x14ac:dyDescent="0.25">
      <c r="A4" s="28"/>
      <c r="B4" s="3"/>
      <c r="D4" s="3"/>
      <c r="E4" s="3"/>
      <c r="AD4" s="4"/>
      <c r="AJ4" s="4"/>
      <c r="AP4" s="4"/>
      <c r="AV4" s="4"/>
      <c r="BB4" s="4"/>
      <c r="BD4" s="548"/>
      <c r="BE4" s="548"/>
      <c r="BF4" s="548"/>
      <c r="BG4" s="548"/>
      <c r="BH4" s="548"/>
      <c r="BN4" s="4"/>
      <c r="BP4" s="548"/>
      <c r="BQ4" s="548"/>
      <c r="BR4" s="548"/>
      <c r="BS4" s="548"/>
      <c r="BT4" s="548"/>
      <c r="BZ4" s="4"/>
      <c r="CF4" s="4"/>
      <c r="CN4" s="548"/>
      <c r="CO4" s="548"/>
      <c r="CP4" s="548"/>
      <c r="CQ4" s="548"/>
      <c r="CR4" s="548"/>
    </row>
    <row r="5" spans="1:104" ht="15.75" thickBot="1" x14ac:dyDescent="0.3">
      <c r="A5" s="5"/>
      <c r="B5" s="5"/>
      <c r="C5" s="5"/>
      <c r="D5" s="5"/>
      <c r="E5" s="5"/>
      <c r="F5" s="5"/>
      <c r="BD5" s="552"/>
      <c r="BE5" s="552"/>
      <c r="BF5" s="552"/>
      <c r="BG5" s="552"/>
      <c r="BH5" s="552"/>
      <c r="BP5" s="552"/>
      <c r="BQ5" s="552"/>
      <c r="BR5" s="552"/>
      <c r="BS5" s="552"/>
      <c r="BT5" s="552"/>
      <c r="CN5" s="552"/>
      <c r="CO5" s="552"/>
      <c r="CP5" s="552"/>
      <c r="CQ5" s="552"/>
      <c r="CR5" s="552"/>
    </row>
    <row r="6" spans="1:104" s="182" customFormat="1" ht="17.25" thickTop="1" thickBot="1" x14ac:dyDescent="0.3">
      <c r="A6" s="179"/>
      <c r="B6" s="568">
        <v>2005</v>
      </c>
      <c r="C6" s="569"/>
      <c r="D6" s="569"/>
      <c r="E6" s="569"/>
      <c r="F6" s="569"/>
      <c r="G6" s="180"/>
      <c r="H6" s="570">
        <v>2006</v>
      </c>
      <c r="I6" s="570"/>
      <c r="J6" s="570"/>
      <c r="K6" s="570"/>
      <c r="L6" s="570"/>
      <c r="M6" s="181"/>
      <c r="N6" s="566">
        <v>2007</v>
      </c>
      <c r="O6" s="566"/>
      <c r="P6" s="566"/>
      <c r="Q6" s="566"/>
      <c r="R6" s="566"/>
      <c r="S6" s="181"/>
      <c r="T6" s="566">
        <v>2008</v>
      </c>
      <c r="U6" s="566"/>
      <c r="V6" s="566"/>
      <c r="W6" s="566"/>
      <c r="X6" s="566"/>
      <c r="Y6" s="181"/>
      <c r="Z6" s="566">
        <v>2009</v>
      </c>
      <c r="AA6" s="566"/>
      <c r="AB6" s="566"/>
      <c r="AC6" s="566"/>
      <c r="AD6" s="566"/>
      <c r="AE6" s="181"/>
      <c r="AF6" s="566">
        <v>2010</v>
      </c>
      <c r="AG6" s="566"/>
      <c r="AH6" s="566"/>
      <c r="AI6" s="566"/>
      <c r="AJ6" s="566"/>
      <c r="AK6" s="181"/>
      <c r="AL6" s="566">
        <v>2011</v>
      </c>
      <c r="AM6" s="566"/>
      <c r="AN6" s="566"/>
      <c r="AO6" s="566"/>
      <c r="AP6" s="566"/>
      <c r="AQ6" s="181"/>
      <c r="AR6" s="566">
        <v>2012</v>
      </c>
      <c r="AS6" s="566"/>
      <c r="AT6" s="566"/>
      <c r="AU6" s="566"/>
      <c r="AV6" s="566"/>
      <c r="AW6" s="181"/>
      <c r="AX6" s="566">
        <v>2013</v>
      </c>
      <c r="AY6" s="566"/>
      <c r="AZ6" s="566"/>
      <c r="BA6" s="566"/>
      <c r="BB6" s="566"/>
      <c r="BC6" s="181"/>
      <c r="BD6" s="558" t="s">
        <v>164</v>
      </c>
      <c r="BE6" s="558"/>
      <c r="BF6" s="558"/>
      <c r="BG6" s="558"/>
      <c r="BH6" s="558"/>
      <c r="BI6" s="181"/>
      <c r="BJ6" s="566">
        <v>2014</v>
      </c>
      <c r="BK6" s="566"/>
      <c r="BL6" s="566"/>
      <c r="BM6" s="566"/>
      <c r="BN6" s="566"/>
      <c r="BO6" s="181"/>
      <c r="BP6" s="566" t="s">
        <v>173</v>
      </c>
      <c r="BQ6" s="566"/>
      <c r="BR6" s="566"/>
      <c r="BS6" s="566"/>
      <c r="BT6" s="566"/>
      <c r="BU6" s="181"/>
      <c r="BV6" s="566">
        <v>2015</v>
      </c>
      <c r="BW6" s="566"/>
      <c r="BX6" s="566"/>
      <c r="BY6" s="566"/>
      <c r="BZ6" s="566"/>
      <c r="CA6" s="181"/>
      <c r="CB6" s="566">
        <v>2016</v>
      </c>
      <c r="CC6" s="566"/>
      <c r="CD6" s="566"/>
      <c r="CE6" s="566"/>
      <c r="CF6" s="566"/>
      <c r="CG6" s="181"/>
      <c r="CH6" s="566">
        <v>2017</v>
      </c>
      <c r="CI6" s="566"/>
      <c r="CJ6" s="566"/>
      <c r="CK6" s="566"/>
      <c r="CL6" s="566"/>
      <c r="CM6" s="181"/>
      <c r="CN6" s="566" t="s">
        <v>233</v>
      </c>
      <c r="CO6" s="566"/>
      <c r="CP6" s="566"/>
      <c r="CQ6" s="566"/>
      <c r="CR6" s="566"/>
      <c r="CS6" s="181"/>
      <c r="CT6" s="566">
        <v>2018</v>
      </c>
      <c r="CU6" s="566"/>
      <c r="CV6" s="566"/>
      <c r="CW6" s="566"/>
      <c r="CX6" s="571"/>
    </row>
    <row r="7" spans="1:104"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4" t="s">
        <v>63</v>
      </c>
      <c r="AS7" s="35" t="s">
        <v>64</v>
      </c>
      <c r="AT7" s="35" t="s">
        <v>65</v>
      </c>
      <c r="AU7" s="35" t="s">
        <v>66</v>
      </c>
      <c r="AV7" s="125" t="s">
        <v>67</v>
      </c>
      <c r="AW7" s="7"/>
      <c r="AX7" s="34" t="s">
        <v>63</v>
      </c>
      <c r="AY7" s="35" t="s">
        <v>64</v>
      </c>
      <c r="AZ7" s="35" t="s">
        <v>65</v>
      </c>
      <c r="BA7" s="35" t="s">
        <v>66</v>
      </c>
      <c r="BB7" s="125" t="s">
        <v>67</v>
      </c>
      <c r="BD7" s="34" t="s">
        <v>166</v>
      </c>
      <c r="BE7" s="35" t="s">
        <v>167</v>
      </c>
      <c r="BF7" s="35" t="s">
        <v>65</v>
      </c>
      <c r="BG7" s="35" t="s">
        <v>65</v>
      </c>
      <c r="BH7" s="125" t="s">
        <v>67</v>
      </c>
      <c r="BJ7" s="34" t="s">
        <v>63</v>
      </c>
      <c r="BK7" s="35" t="s">
        <v>64</v>
      </c>
      <c r="BL7" s="35" t="s">
        <v>65</v>
      </c>
      <c r="BM7" s="35" t="s">
        <v>66</v>
      </c>
      <c r="BN7" s="125" t="s">
        <v>67</v>
      </c>
      <c r="BP7" s="34" t="s">
        <v>63</v>
      </c>
      <c r="BQ7" s="35" t="s">
        <v>64</v>
      </c>
      <c r="BR7" s="35" t="s">
        <v>65</v>
      </c>
      <c r="BS7" s="35" t="s">
        <v>66</v>
      </c>
      <c r="BT7" s="125" t="s">
        <v>67</v>
      </c>
      <c r="BV7" s="34" t="s">
        <v>63</v>
      </c>
      <c r="BW7" s="35" t="s">
        <v>64</v>
      </c>
      <c r="BX7" s="35" t="s">
        <v>65</v>
      </c>
      <c r="BY7" s="35" t="s">
        <v>66</v>
      </c>
      <c r="BZ7" s="125" t="s">
        <v>67</v>
      </c>
      <c r="CB7" s="34" t="s">
        <v>63</v>
      </c>
      <c r="CC7" s="35" t="s">
        <v>64</v>
      </c>
      <c r="CD7" s="35" t="s">
        <v>65</v>
      </c>
      <c r="CE7" s="35" t="s">
        <v>66</v>
      </c>
      <c r="CF7" s="125" t="s">
        <v>67</v>
      </c>
      <c r="CH7" s="34" t="s">
        <v>63</v>
      </c>
      <c r="CI7" s="35" t="s">
        <v>64</v>
      </c>
      <c r="CJ7" s="35" t="s">
        <v>65</v>
      </c>
      <c r="CK7" s="35" t="s">
        <v>66</v>
      </c>
      <c r="CL7" s="125" t="s">
        <v>67</v>
      </c>
      <c r="CN7" s="34" t="s">
        <v>63</v>
      </c>
      <c r="CO7" s="35" t="s">
        <v>64</v>
      </c>
      <c r="CP7" s="35" t="s">
        <v>65</v>
      </c>
      <c r="CQ7" s="35" t="s">
        <v>66</v>
      </c>
      <c r="CR7" s="125" t="s">
        <v>67</v>
      </c>
      <c r="CT7" s="34" t="s">
        <v>63</v>
      </c>
      <c r="CU7" s="35" t="s">
        <v>64</v>
      </c>
      <c r="CV7" s="35" t="s">
        <v>65</v>
      </c>
      <c r="CW7" s="35" t="s">
        <v>66</v>
      </c>
      <c r="CX7" s="125" t="s">
        <v>67</v>
      </c>
    </row>
    <row r="8" spans="1:104" x14ac:dyDescent="0.25">
      <c r="A8" s="39"/>
      <c r="B8" s="100"/>
      <c r="C8" s="8"/>
      <c r="D8" s="8"/>
      <c r="E8" s="8"/>
      <c r="F8" s="97"/>
      <c r="G8" s="101"/>
      <c r="H8" s="100"/>
      <c r="I8" s="8"/>
      <c r="J8" s="8"/>
      <c r="K8" s="8"/>
      <c r="L8" s="97"/>
      <c r="M8" s="101"/>
      <c r="N8" s="100"/>
      <c r="O8" s="8"/>
      <c r="P8" s="8"/>
      <c r="Q8" s="8"/>
      <c r="R8" s="97"/>
      <c r="S8" s="101"/>
      <c r="T8" s="100"/>
      <c r="U8" s="8"/>
      <c r="V8" s="8"/>
      <c r="W8" s="8"/>
      <c r="X8" s="97"/>
      <c r="Y8" s="101"/>
      <c r="Z8" s="100"/>
      <c r="AA8" s="8"/>
      <c r="AB8" s="8"/>
      <c r="AC8" s="8"/>
      <c r="AD8" s="97"/>
      <c r="AE8" s="101"/>
      <c r="AF8" s="100"/>
      <c r="AG8" s="8"/>
      <c r="AH8" s="8"/>
      <c r="AI8" s="8"/>
      <c r="AJ8" s="97"/>
      <c r="AK8" s="101"/>
      <c r="AL8" s="100"/>
      <c r="AM8" s="8"/>
      <c r="AN8" s="8"/>
      <c r="AO8" s="8"/>
      <c r="AP8" s="97"/>
      <c r="AQ8" s="101"/>
      <c r="AR8" s="100"/>
      <c r="AS8" s="8"/>
      <c r="AT8" s="8"/>
      <c r="AU8" s="8"/>
      <c r="AV8" s="97"/>
      <c r="AW8" s="101"/>
      <c r="AX8" s="100"/>
      <c r="AY8" s="8"/>
      <c r="AZ8" s="8"/>
      <c r="BA8" s="8"/>
      <c r="BB8" s="97"/>
      <c r="BD8" s="78"/>
      <c r="BE8" s="29"/>
      <c r="BF8" s="29"/>
      <c r="BG8" s="29"/>
      <c r="BH8" s="97"/>
      <c r="BJ8" s="100"/>
      <c r="BK8" s="8"/>
      <c r="BL8" s="8"/>
      <c r="BM8" s="8"/>
      <c r="BN8" s="97"/>
      <c r="BP8" s="100"/>
      <c r="BQ8" s="8"/>
      <c r="BR8" s="8"/>
      <c r="BS8" s="8"/>
      <c r="BT8" s="97"/>
      <c r="BV8" s="100"/>
      <c r="BW8" s="8"/>
      <c r="BX8" s="8"/>
      <c r="BY8" s="8"/>
      <c r="BZ8" s="97"/>
      <c r="CB8" s="100"/>
      <c r="CC8" s="8"/>
      <c r="CD8" s="8"/>
      <c r="CE8" s="8"/>
      <c r="CF8" s="97"/>
      <c r="CH8" s="100"/>
      <c r="CI8" s="8"/>
      <c r="CJ8" s="8"/>
      <c r="CK8" s="8"/>
      <c r="CL8" s="97"/>
      <c r="CN8" s="100"/>
      <c r="CO8" s="8"/>
      <c r="CP8" s="8"/>
      <c r="CQ8" s="8"/>
      <c r="CR8" s="97"/>
      <c r="CT8" s="100"/>
      <c r="CU8" s="8"/>
      <c r="CV8" s="8"/>
      <c r="CW8" s="8"/>
      <c r="CX8" s="97"/>
    </row>
    <row r="9" spans="1:104" ht="15.75" thickBot="1" x14ac:dyDescent="0.3">
      <c r="A9" s="40"/>
      <c r="B9" s="102"/>
      <c r="C9" s="103"/>
      <c r="D9" s="103"/>
      <c r="E9" s="103"/>
      <c r="F9" s="98"/>
      <c r="G9" s="104"/>
      <c r="H9" s="102"/>
      <c r="I9" s="103"/>
      <c r="J9" s="103"/>
      <c r="K9" s="103"/>
      <c r="L9" s="98"/>
      <c r="M9" s="104"/>
      <c r="N9" s="102"/>
      <c r="O9" s="103"/>
      <c r="P9" s="103"/>
      <c r="Q9" s="103"/>
      <c r="R9" s="98"/>
      <c r="S9" s="104"/>
      <c r="T9" s="102"/>
      <c r="U9" s="103"/>
      <c r="V9" s="103"/>
      <c r="W9" s="103"/>
      <c r="X9" s="98"/>
      <c r="Y9" s="104"/>
      <c r="Z9" s="102"/>
      <c r="AA9" s="103"/>
      <c r="AB9" s="103"/>
      <c r="AC9" s="103"/>
      <c r="AD9" s="98"/>
      <c r="AE9" s="104"/>
      <c r="AF9" s="102"/>
      <c r="AG9" s="103"/>
      <c r="AH9" s="103"/>
      <c r="AI9" s="103"/>
      <c r="AJ9" s="98"/>
      <c r="AK9" s="104"/>
      <c r="AL9" s="102"/>
      <c r="AM9" s="103"/>
      <c r="AN9" s="103"/>
      <c r="AO9" s="103"/>
      <c r="AP9" s="98"/>
      <c r="AQ9" s="104"/>
      <c r="AR9" s="102"/>
      <c r="AS9" s="103"/>
      <c r="AT9" s="103"/>
      <c r="AU9" s="103"/>
      <c r="AV9" s="98"/>
      <c r="AW9" s="104"/>
      <c r="AX9" s="102"/>
      <c r="AY9" s="103"/>
      <c r="AZ9" s="103"/>
      <c r="BA9" s="103"/>
      <c r="BB9" s="98"/>
      <c r="BD9" s="80"/>
      <c r="BE9" s="84"/>
      <c r="BF9" s="84"/>
      <c r="BG9" s="84"/>
      <c r="BH9" s="98"/>
      <c r="BJ9" s="102"/>
      <c r="BK9" s="103"/>
      <c r="BL9" s="103"/>
      <c r="BM9" s="103"/>
      <c r="BN9" s="98"/>
      <c r="BP9" s="102"/>
      <c r="BQ9" s="103"/>
      <c r="BR9" s="103"/>
      <c r="BS9" s="103"/>
      <c r="BT9" s="98"/>
      <c r="BV9" s="102"/>
      <c r="BW9" s="103"/>
      <c r="BX9" s="103"/>
      <c r="BY9" s="103"/>
      <c r="BZ9" s="98"/>
      <c r="CB9" s="102"/>
      <c r="CC9" s="103"/>
      <c r="CD9" s="103"/>
      <c r="CE9" s="103"/>
      <c r="CF9" s="98"/>
      <c r="CH9" s="102"/>
      <c r="CI9" s="103"/>
      <c r="CJ9" s="103"/>
      <c r="CK9" s="103"/>
      <c r="CL9" s="98"/>
      <c r="CN9" s="102"/>
      <c r="CO9" s="103"/>
      <c r="CP9" s="103"/>
      <c r="CQ9" s="103"/>
      <c r="CR9" s="98"/>
      <c r="CT9" s="102"/>
      <c r="CU9" s="103"/>
      <c r="CV9" s="103"/>
      <c r="CW9" s="103"/>
      <c r="CX9" s="98"/>
    </row>
    <row r="10" spans="1:104" x14ac:dyDescent="0.25">
      <c r="A10" s="42"/>
      <c r="B10" s="105"/>
      <c r="C10" s="106"/>
      <c r="D10" s="106"/>
      <c r="E10" s="106"/>
      <c r="F10" s="96"/>
      <c r="G10" s="106"/>
      <c r="H10" s="105"/>
      <c r="I10" s="106"/>
      <c r="J10" s="106"/>
      <c r="K10" s="106"/>
      <c r="L10" s="96"/>
      <c r="M10" s="106"/>
      <c r="N10" s="105"/>
      <c r="O10" s="106"/>
      <c r="P10" s="106"/>
      <c r="Q10" s="106"/>
      <c r="R10" s="96"/>
      <c r="S10" s="106"/>
      <c r="T10" s="105"/>
      <c r="U10" s="106"/>
      <c r="V10" s="106"/>
      <c r="W10" s="106"/>
      <c r="X10" s="96"/>
      <c r="Y10" s="106"/>
      <c r="Z10" s="105"/>
      <c r="AA10" s="106"/>
      <c r="AB10" s="106"/>
      <c r="AC10" s="106"/>
      <c r="AD10" s="96"/>
      <c r="AE10" s="106"/>
      <c r="AF10" s="105"/>
      <c r="AG10" s="106"/>
      <c r="AH10" s="106"/>
      <c r="AI10" s="106"/>
      <c r="AJ10" s="96"/>
      <c r="AK10" s="106"/>
      <c r="AL10" s="105"/>
      <c r="AM10" s="106"/>
      <c r="AN10" s="106"/>
      <c r="AO10" s="106"/>
      <c r="AP10" s="96"/>
      <c r="AQ10" s="106"/>
      <c r="AR10" s="105"/>
      <c r="AS10" s="106"/>
      <c r="AT10" s="106"/>
      <c r="AU10" s="106"/>
      <c r="AV10" s="96"/>
      <c r="AW10" s="106"/>
      <c r="AX10" s="105"/>
      <c r="AY10" s="106"/>
      <c r="AZ10" s="106"/>
      <c r="BA10" s="106"/>
      <c r="BB10" s="96"/>
      <c r="BD10" s="82"/>
      <c r="BE10" s="85"/>
      <c r="BF10" s="85"/>
      <c r="BG10" s="85"/>
      <c r="BH10" s="94"/>
      <c r="BJ10" s="105"/>
      <c r="BK10" s="106"/>
      <c r="BL10" s="106"/>
      <c r="BM10" s="106"/>
      <c r="BN10" s="96"/>
      <c r="BP10" s="105"/>
      <c r="BQ10" s="106"/>
      <c r="BR10" s="106"/>
      <c r="BS10" s="106"/>
      <c r="BT10" s="96"/>
      <c r="BV10" s="105"/>
      <c r="BW10" s="106"/>
      <c r="BX10" s="106"/>
      <c r="BY10" s="106"/>
      <c r="BZ10" s="96"/>
      <c r="CB10" s="105"/>
      <c r="CC10" s="106"/>
      <c r="CD10" s="106"/>
      <c r="CE10" s="106"/>
      <c r="CF10" s="96"/>
      <c r="CH10" s="105"/>
      <c r="CI10" s="106"/>
      <c r="CJ10" s="106"/>
      <c r="CK10" s="106"/>
      <c r="CL10" s="96"/>
      <c r="CN10" s="105"/>
      <c r="CO10" s="106"/>
      <c r="CP10" s="106"/>
      <c r="CQ10" s="106"/>
      <c r="CR10" s="96"/>
      <c r="CT10" s="105"/>
      <c r="CU10" s="106"/>
      <c r="CV10" s="106"/>
      <c r="CW10" s="106"/>
      <c r="CX10" s="96"/>
    </row>
    <row r="11" spans="1:104" x14ac:dyDescent="0.25">
      <c r="A11" s="42" t="s">
        <v>77</v>
      </c>
      <c r="B11" s="299">
        <v>333</v>
      </c>
      <c r="C11" s="300">
        <v>425</v>
      </c>
      <c r="D11" s="300">
        <v>367</v>
      </c>
      <c r="E11" s="187">
        <v>432</v>
      </c>
      <c r="F11" s="95">
        <v>1557</v>
      </c>
      <c r="G11" s="300"/>
      <c r="H11" s="299">
        <v>330</v>
      </c>
      <c r="I11" s="300">
        <v>391</v>
      </c>
      <c r="J11" s="300">
        <v>355</v>
      </c>
      <c r="K11" s="300">
        <v>532</v>
      </c>
      <c r="L11" s="95">
        <v>1608</v>
      </c>
      <c r="M11" s="300"/>
      <c r="N11" s="299">
        <v>360</v>
      </c>
      <c r="O11" s="300">
        <v>449</v>
      </c>
      <c r="P11" s="300">
        <v>484</v>
      </c>
      <c r="Q11" s="300">
        <v>782</v>
      </c>
      <c r="R11" s="95">
        <v>2075</v>
      </c>
      <c r="S11" s="300"/>
      <c r="T11" s="299">
        <v>564</v>
      </c>
      <c r="U11" s="300">
        <v>736</v>
      </c>
      <c r="V11" s="300">
        <v>688</v>
      </c>
      <c r="W11" s="300">
        <v>936</v>
      </c>
      <c r="X11" s="95">
        <v>2924</v>
      </c>
      <c r="Y11" s="300"/>
      <c r="Z11" s="299">
        <v>628</v>
      </c>
      <c r="AA11" s="300">
        <v>805</v>
      </c>
      <c r="AB11" s="300">
        <v>721</v>
      </c>
      <c r="AC11" s="300">
        <v>835</v>
      </c>
      <c r="AD11" s="95">
        <v>2989</v>
      </c>
      <c r="AE11" s="300"/>
      <c r="AF11" s="299">
        <v>624</v>
      </c>
      <c r="AG11" s="300">
        <v>689</v>
      </c>
      <c r="AH11" s="300">
        <v>456</v>
      </c>
      <c r="AI11" s="300">
        <v>649</v>
      </c>
      <c r="AJ11" s="95">
        <v>2418</v>
      </c>
      <c r="AK11" s="300"/>
      <c r="AL11" s="299">
        <v>443</v>
      </c>
      <c r="AM11" s="300">
        <v>655</v>
      </c>
      <c r="AN11" s="300">
        <v>450</v>
      </c>
      <c r="AO11" s="300">
        <v>917</v>
      </c>
      <c r="AP11" s="95">
        <v>2465</v>
      </c>
      <c r="AQ11" s="300"/>
      <c r="AR11" s="299">
        <v>472</v>
      </c>
      <c r="AS11" s="300">
        <v>594</v>
      </c>
      <c r="AT11" s="300">
        <v>565</v>
      </c>
      <c r="AU11" s="300">
        <v>765</v>
      </c>
      <c r="AV11" s="95">
        <v>2396</v>
      </c>
      <c r="AW11" s="300"/>
      <c r="AX11" s="299">
        <v>526</v>
      </c>
      <c r="AY11" s="300">
        <v>617</v>
      </c>
      <c r="AZ11" s="300">
        <v>567</v>
      </c>
      <c r="BA11" s="300">
        <v>800</v>
      </c>
      <c r="BB11" s="95">
        <v>2510</v>
      </c>
      <c r="BD11" s="213">
        <v>526</v>
      </c>
      <c r="BE11" s="187">
        <v>617</v>
      </c>
      <c r="BF11" s="300">
        <v>567</v>
      </c>
      <c r="BG11" s="300">
        <v>800</v>
      </c>
      <c r="BH11" s="95">
        <v>2510</v>
      </c>
      <c r="BI11" s="347"/>
      <c r="BJ11" s="299">
        <v>536</v>
      </c>
      <c r="BK11" s="300">
        <v>656</v>
      </c>
      <c r="BL11" s="300">
        <v>750</v>
      </c>
      <c r="BM11" s="300">
        <v>833</v>
      </c>
      <c r="BN11" s="95">
        <v>2775</v>
      </c>
      <c r="BP11" s="299">
        <v>536</v>
      </c>
      <c r="BQ11" s="300">
        <v>656</v>
      </c>
      <c r="BR11" s="300">
        <v>750</v>
      </c>
      <c r="BS11" s="300">
        <v>833</v>
      </c>
      <c r="BT11" s="95">
        <v>2775</v>
      </c>
      <c r="BU11" s="347"/>
      <c r="BV11" s="299">
        <v>513</v>
      </c>
      <c r="BW11" s="300">
        <v>545</v>
      </c>
      <c r="BX11" s="300">
        <v>511</v>
      </c>
      <c r="BY11" s="300">
        <f>BZ11-BX11-BW11-BV11</f>
        <v>735</v>
      </c>
      <c r="BZ11" s="95">
        <v>2304</v>
      </c>
      <c r="CB11" s="299">
        <v>475</v>
      </c>
      <c r="CC11" s="300">
        <v>572</v>
      </c>
      <c r="CD11" s="300">
        <v>579</v>
      </c>
      <c r="CE11" s="300">
        <v>942</v>
      </c>
      <c r="CF11" s="95">
        <f>SUM(CB11:CE11)</f>
        <v>2568</v>
      </c>
      <c r="CH11" s="299">
        <v>517</v>
      </c>
      <c r="CI11" s="300">
        <v>638</v>
      </c>
      <c r="CJ11" s="300">
        <v>591</v>
      </c>
      <c r="CK11" s="300">
        <f>CL11-SUM(CH11:CJ11)</f>
        <v>966</v>
      </c>
      <c r="CL11" s="95">
        <v>2712</v>
      </c>
      <c r="CN11" s="299">
        <v>514</v>
      </c>
      <c r="CO11" s="300">
        <v>609</v>
      </c>
      <c r="CP11" s="300">
        <v>572</v>
      </c>
      <c r="CQ11" s="300">
        <f>CR11-SUM(CN11:CP11)</f>
        <v>1054</v>
      </c>
      <c r="CR11" s="95">
        <v>2749</v>
      </c>
      <c r="CT11" s="299">
        <v>487</v>
      </c>
      <c r="CU11" s="300">
        <v>653</v>
      </c>
      <c r="CV11" s="300">
        <v>576</v>
      </c>
      <c r="CW11" s="300">
        <v>912</v>
      </c>
      <c r="CX11" s="95">
        <v>2628</v>
      </c>
    </row>
    <row r="12" spans="1:104" x14ac:dyDescent="0.25">
      <c r="A12" s="42"/>
      <c r="B12" s="299"/>
      <c r="C12" s="300"/>
      <c r="D12" s="300"/>
      <c r="E12" s="187"/>
      <c r="F12" s="95"/>
      <c r="G12" s="300"/>
      <c r="H12" s="299"/>
      <c r="I12" s="300"/>
      <c r="J12" s="300"/>
      <c r="K12" s="300"/>
      <c r="L12" s="95"/>
      <c r="M12" s="300"/>
      <c r="N12" s="299"/>
      <c r="O12" s="300"/>
      <c r="P12" s="300"/>
      <c r="Q12" s="300"/>
      <c r="R12" s="95"/>
      <c r="S12" s="300"/>
      <c r="T12" s="299"/>
      <c r="U12" s="300"/>
      <c r="V12" s="300"/>
      <c r="W12" s="300"/>
      <c r="X12" s="95"/>
      <c r="Y12" s="300"/>
      <c r="Z12" s="299"/>
      <c r="AA12" s="300"/>
      <c r="AB12" s="300"/>
      <c r="AC12" s="300"/>
      <c r="AD12" s="95"/>
      <c r="AE12" s="300"/>
      <c r="AF12" s="299"/>
      <c r="AG12" s="300"/>
      <c r="AH12" s="300"/>
      <c r="AI12" s="300"/>
      <c r="AJ12" s="95"/>
      <c r="AK12" s="300"/>
      <c r="AL12" s="299"/>
      <c r="AM12" s="300"/>
      <c r="AN12" s="300"/>
      <c r="AO12" s="300"/>
      <c r="AP12" s="95"/>
      <c r="AQ12" s="300"/>
      <c r="AR12" s="299"/>
      <c r="AS12" s="300"/>
      <c r="AT12" s="300"/>
      <c r="AU12" s="300"/>
      <c r="AV12" s="95"/>
      <c r="AW12" s="300"/>
      <c r="AX12" s="299"/>
      <c r="AY12" s="300"/>
      <c r="AZ12" s="300"/>
      <c r="BA12" s="300"/>
      <c r="BB12" s="95"/>
      <c r="BD12" s="213"/>
      <c r="BE12" s="187"/>
      <c r="BF12" s="300"/>
      <c r="BG12" s="300"/>
      <c r="BH12" s="95"/>
      <c r="BJ12" s="299"/>
      <c r="BK12" s="300"/>
      <c r="BL12" s="300"/>
      <c r="BM12" s="300"/>
      <c r="BN12" s="95"/>
      <c r="BP12" s="299"/>
      <c r="BQ12" s="300"/>
      <c r="BR12" s="300"/>
      <c r="BS12" s="300"/>
      <c r="BT12" s="95"/>
      <c r="BV12" s="299"/>
      <c r="BW12" s="300"/>
      <c r="BX12" s="300"/>
      <c r="BY12" s="300"/>
      <c r="BZ12" s="95"/>
      <c r="CB12" s="299"/>
      <c r="CC12" s="300"/>
      <c r="CD12" s="300"/>
      <c r="CE12" s="300"/>
      <c r="CF12" s="95"/>
      <c r="CH12" s="299"/>
      <c r="CI12" s="300"/>
      <c r="CJ12" s="300"/>
      <c r="CK12" s="300"/>
      <c r="CL12" s="95"/>
      <c r="CN12" s="299"/>
      <c r="CO12" s="300"/>
      <c r="CP12" s="300"/>
      <c r="CQ12" s="300"/>
      <c r="CR12" s="95"/>
      <c r="CT12" s="299"/>
      <c r="CU12" s="300"/>
      <c r="CV12" s="300"/>
      <c r="CW12" s="300"/>
      <c r="CX12" s="95"/>
    </row>
    <row r="13" spans="1:104" x14ac:dyDescent="0.25">
      <c r="A13" s="42" t="s">
        <v>49</v>
      </c>
      <c r="B13" s="299">
        <v>32</v>
      </c>
      <c r="C13" s="300">
        <v>40</v>
      </c>
      <c r="D13" s="300">
        <v>30</v>
      </c>
      <c r="E13" s="187">
        <v>54</v>
      </c>
      <c r="F13" s="95">
        <v>156</v>
      </c>
      <c r="G13" s="300"/>
      <c r="H13" s="299">
        <v>39</v>
      </c>
      <c r="I13" s="300">
        <v>41</v>
      </c>
      <c r="J13" s="300">
        <v>30</v>
      </c>
      <c r="K13" s="300">
        <v>66</v>
      </c>
      <c r="L13" s="95">
        <v>176</v>
      </c>
      <c r="M13" s="300"/>
      <c r="N13" s="299">
        <v>23</v>
      </c>
      <c r="O13" s="300">
        <v>49</v>
      </c>
      <c r="P13" s="300">
        <v>54</v>
      </c>
      <c r="Q13" s="300">
        <v>84</v>
      </c>
      <c r="R13" s="95">
        <v>210</v>
      </c>
      <c r="S13" s="300"/>
      <c r="T13" s="299">
        <v>50</v>
      </c>
      <c r="U13" s="300">
        <v>72</v>
      </c>
      <c r="V13" s="300">
        <v>66</v>
      </c>
      <c r="W13" s="300">
        <v>59</v>
      </c>
      <c r="X13" s="95">
        <v>247</v>
      </c>
      <c r="Y13" s="300"/>
      <c r="Z13" s="299">
        <v>42</v>
      </c>
      <c r="AA13" s="300">
        <v>62</v>
      </c>
      <c r="AB13" s="300">
        <v>49</v>
      </c>
      <c r="AC13" s="300">
        <v>50</v>
      </c>
      <c r="AD13" s="95">
        <v>203</v>
      </c>
      <c r="AE13" s="300"/>
      <c r="AF13" s="299">
        <v>56</v>
      </c>
      <c r="AG13" s="300">
        <v>53</v>
      </c>
      <c r="AH13" s="300">
        <v>41</v>
      </c>
      <c r="AI13" s="300">
        <v>54</v>
      </c>
      <c r="AJ13" s="95">
        <v>204</v>
      </c>
      <c r="AK13" s="300"/>
      <c r="AL13" s="299">
        <v>36</v>
      </c>
      <c r="AM13" s="300">
        <v>55</v>
      </c>
      <c r="AN13" s="300">
        <v>36</v>
      </c>
      <c r="AO13" s="300">
        <v>74</v>
      </c>
      <c r="AP13" s="95">
        <v>201</v>
      </c>
      <c r="AQ13" s="300"/>
      <c r="AR13" s="299">
        <v>35</v>
      </c>
      <c r="AS13" s="300">
        <v>48</v>
      </c>
      <c r="AT13" s="300">
        <v>40</v>
      </c>
      <c r="AU13" s="300">
        <v>56</v>
      </c>
      <c r="AV13" s="95">
        <v>179</v>
      </c>
      <c r="AW13" s="300"/>
      <c r="AX13" s="299">
        <v>39</v>
      </c>
      <c r="AY13" s="300">
        <v>45</v>
      </c>
      <c r="AZ13" s="300">
        <v>39</v>
      </c>
      <c r="BA13" s="300">
        <v>55</v>
      </c>
      <c r="BB13" s="95">
        <v>178</v>
      </c>
      <c r="BD13" s="213">
        <v>39</v>
      </c>
      <c r="BE13" s="187">
        <v>45</v>
      </c>
      <c r="BF13" s="300">
        <v>39</v>
      </c>
      <c r="BG13" s="300">
        <v>55</v>
      </c>
      <c r="BH13" s="95">
        <v>178</v>
      </c>
      <c r="BI13" s="347"/>
      <c r="BJ13" s="299">
        <v>31</v>
      </c>
      <c r="BK13" s="300">
        <v>40</v>
      </c>
      <c r="BL13" s="300">
        <v>53</v>
      </c>
      <c r="BM13" s="300">
        <v>50</v>
      </c>
      <c r="BN13" s="95">
        <v>174</v>
      </c>
      <c r="BP13" s="299">
        <v>28</v>
      </c>
      <c r="BQ13" s="300">
        <v>41</v>
      </c>
      <c r="BR13" s="300">
        <v>54</v>
      </c>
      <c r="BS13" s="300">
        <v>51</v>
      </c>
      <c r="BT13" s="95">
        <v>174</v>
      </c>
      <c r="BU13" s="347"/>
      <c r="BV13" s="299">
        <v>27</v>
      </c>
      <c r="BW13" s="300">
        <v>32</v>
      </c>
      <c r="BX13" s="300">
        <v>30</v>
      </c>
      <c r="BY13" s="300">
        <f>BZ13-BX13-BW13-BV13</f>
        <v>49</v>
      </c>
      <c r="BZ13" s="95">
        <v>138</v>
      </c>
      <c r="CB13" s="299">
        <v>25</v>
      </c>
      <c r="CC13" s="300">
        <v>34</v>
      </c>
      <c r="CD13" s="300">
        <v>33</v>
      </c>
      <c r="CE13" s="300">
        <v>75</v>
      </c>
      <c r="CF13" s="95">
        <f>SUM(CB13:CE13)</f>
        <v>167</v>
      </c>
      <c r="CH13" s="299">
        <v>31</v>
      </c>
      <c r="CI13" s="300">
        <v>42</v>
      </c>
      <c r="CJ13" s="300">
        <v>66</v>
      </c>
      <c r="CK13" s="300">
        <f>CL13-SUM(CH13:CJ13)</f>
        <v>84</v>
      </c>
      <c r="CL13" s="95">
        <v>223</v>
      </c>
      <c r="CN13" s="299">
        <v>31</v>
      </c>
      <c r="CO13" s="300">
        <v>31</v>
      </c>
      <c r="CP13" s="300">
        <v>61</v>
      </c>
      <c r="CQ13" s="300">
        <f>CR13-SUM(CN13:CP13)</f>
        <v>95</v>
      </c>
      <c r="CR13" s="95">
        <v>218</v>
      </c>
      <c r="CT13" s="299">
        <v>29</v>
      </c>
      <c r="CU13" s="300">
        <v>48</v>
      </c>
      <c r="CV13" s="300">
        <v>35</v>
      </c>
      <c r="CW13" s="300">
        <v>76</v>
      </c>
      <c r="CX13" s="95">
        <v>188</v>
      </c>
    </row>
    <row r="14" spans="1:104" x14ac:dyDescent="0.25">
      <c r="A14" s="42"/>
      <c r="B14" s="299"/>
      <c r="C14" s="300"/>
      <c r="D14" s="300"/>
      <c r="E14" s="187"/>
      <c r="F14" s="95"/>
      <c r="G14" s="300"/>
      <c r="H14" s="299"/>
      <c r="I14" s="300"/>
      <c r="J14" s="300"/>
      <c r="K14" s="300"/>
      <c r="L14" s="95"/>
      <c r="M14" s="300"/>
      <c r="N14" s="299"/>
      <c r="O14" s="300"/>
      <c r="P14" s="300"/>
      <c r="Q14" s="300"/>
      <c r="R14" s="95"/>
      <c r="S14" s="300"/>
      <c r="T14" s="299"/>
      <c r="U14" s="300"/>
      <c r="V14" s="300"/>
      <c r="W14" s="300"/>
      <c r="X14" s="95"/>
      <c r="Y14" s="300"/>
      <c r="Z14" s="299"/>
      <c r="AA14" s="300"/>
      <c r="AB14" s="300"/>
      <c r="AC14" s="300"/>
      <c r="AD14" s="95"/>
      <c r="AE14" s="300"/>
      <c r="AF14" s="299"/>
      <c r="AG14" s="300"/>
      <c r="AH14" s="300"/>
      <c r="AI14" s="300"/>
      <c r="AJ14" s="95"/>
      <c r="AK14" s="300"/>
      <c r="AL14" s="299"/>
      <c r="AM14" s="300"/>
      <c r="AN14" s="300"/>
      <c r="AO14" s="300"/>
      <c r="AP14" s="95"/>
      <c r="AQ14" s="300"/>
      <c r="AR14" s="299"/>
      <c r="AS14" s="300"/>
      <c r="AT14" s="300"/>
      <c r="AU14" s="300"/>
      <c r="AV14" s="95"/>
      <c r="AW14" s="300"/>
      <c r="AX14" s="299"/>
      <c r="AY14" s="300"/>
      <c r="AZ14" s="300"/>
      <c r="BA14" s="300"/>
      <c r="BB14" s="95"/>
      <c r="BD14" s="213"/>
      <c r="BE14" s="187"/>
      <c r="BF14" s="300"/>
      <c r="BG14" s="300"/>
      <c r="BH14" s="95"/>
      <c r="BJ14" s="299"/>
      <c r="BK14" s="300"/>
      <c r="BL14" s="300"/>
      <c r="BM14" s="300"/>
      <c r="BN14" s="95"/>
      <c r="BP14" s="299"/>
      <c r="BQ14" s="300"/>
      <c r="BR14" s="300"/>
      <c r="BS14" s="300"/>
      <c r="BT14" s="95"/>
      <c r="BV14" s="299"/>
      <c r="BW14" s="300"/>
      <c r="BX14" s="300"/>
      <c r="BY14" s="300"/>
      <c r="BZ14" s="95"/>
      <c r="CB14" s="299"/>
      <c r="CC14" s="300"/>
      <c r="CD14" s="300"/>
      <c r="CE14" s="300"/>
      <c r="CF14" s="95"/>
      <c r="CH14" s="299"/>
      <c r="CI14" s="300"/>
      <c r="CJ14" s="300"/>
      <c r="CK14" s="300"/>
      <c r="CL14" s="95"/>
      <c r="CN14" s="299"/>
      <c r="CO14" s="300"/>
      <c r="CP14" s="300"/>
      <c r="CQ14" s="300"/>
      <c r="CR14" s="95"/>
      <c r="CT14" s="299"/>
      <c r="CU14" s="300"/>
      <c r="CV14" s="300"/>
      <c r="CW14" s="300"/>
      <c r="CX14" s="95"/>
    </row>
    <row r="15" spans="1:104" x14ac:dyDescent="0.25">
      <c r="A15" s="42" t="s">
        <v>78</v>
      </c>
      <c r="B15" s="301">
        <v>9.6096096096096095E-2</v>
      </c>
      <c r="C15" s="302">
        <v>9.4117647058823528E-2</v>
      </c>
      <c r="D15" s="302">
        <v>8.1743869209809264E-2</v>
      </c>
      <c r="E15" s="266">
        <v>0.125</v>
      </c>
      <c r="F15" s="267">
        <v>0.1001926782273603</v>
      </c>
      <c r="G15" s="302"/>
      <c r="H15" s="301">
        <v>0.11818181818181818</v>
      </c>
      <c r="I15" s="302">
        <v>0.10485933503836301</v>
      </c>
      <c r="J15" s="302">
        <v>8.4507042253521125E-2</v>
      </c>
      <c r="K15" s="302">
        <v>0.12406015037593984</v>
      </c>
      <c r="L15" s="267">
        <v>0.10945273631840796</v>
      </c>
      <c r="M15" s="302"/>
      <c r="N15" s="301">
        <v>6.3888888888888884E-2</v>
      </c>
      <c r="O15" s="302">
        <v>0.10913140311804009</v>
      </c>
      <c r="P15" s="302">
        <v>0.1115702479338843</v>
      </c>
      <c r="Q15" s="302">
        <v>0.10741687979539642</v>
      </c>
      <c r="R15" s="267">
        <v>0.101204819277108</v>
      </c>
      <c r="S15" s="302"/>
      <c r="T15" s="301">
        <v>8.8652482269503549E-2</v>
      </c>
      <c r="U15" s="302">
        <v>9.7826086956521743E-2</v>
      </c>
      <c r="V15" s="302">
        <v>9.5930232558139539E-2</v>
      </c>
      <c r="W15" s="302">
        <v>6.3034188034188032E-2</v>
      </c>
      <c r="X15" s="267">
        <v>8.4473324213406295E-2</v>
      </c>
      <c r="Y15" s="302"/>
      <c r="Z15" s="301">
        <v>6.6878980891719744E-2</v>
      </c>
      <c r="AA15" s="302">
        <v>7.7018633540372666E-2</v>
      </c>
      <c r="AB15" s="302">
        <v>6.7961165048543687E-2</v>
      </c>
      <c r="AC15" s="302">
        <v>5.9880239520958084E-2</v>
      </c>
      <c r="AD15" s="267">
        <v>6.7915690866510545E-2</v>
      </c>
      <c r="AE15" s="302"/>
      <c r="AF15" s="301">
        <v>8.9743589743589744E-2</v>
      </c>
      <c r="AG15" s="302">
        <v>7.6923076923076927E-2</v>
      </c>
      <c r="AH15" s="302">
        <v>8.9912280701754388E-2</v>
      </c>
      <c r="AI15" s="302">
        <v>8.3204930662557783E-2</v>
      </c>
      <c r="AJ15" s="267">
        <v>8.4367245657568243E-2</v>
      </c>
      <c r="AK15" s="302"/>
      <c r="AL15" s="301">
        <v>8.1264108352144468E-2</v>
      </c>
      <c r="AM15" s="302">
        <v>8.3969465648854963E-2</v>
      </c>
      <c r="AN15" s="302">
        <v>0.08</v>
      </c>
      <c r="AO15" s="302">
        <v>8.0697928026172303E-2</v>
      </c>
      <c r="AP15" s="267">
        <v>8.1541582150101419E-2</v>
      </c>
      <c r="AQ15" s="302"/>
      <c r="AR15" s="301">
        <v>7.3999999999999996E-2</v>
      </c>
      <c r="AS15" s="302">
        <v>8.0808080808080801E-2</v>
      </c>
      <c r="AT15" s="302">
        <v>7.0796460176991149E-2</v>
      </c>
      <c r="AU15" s="302">
        <v>7.3202614379084971E-2</v>
      </c>
      <c r="AV15" s="267">
        <v>7.4707846410684481E-2</v>
      </c>
      <c r="AW15" s="302"/>
      <c r="AX15" s="301">
        <v>7.4144486692015205E-2</v>
      </c>
      <c r="AY15" s="302">
        <v>7.2933549432739053E-2</v>
      </c>
      <c r="AZ15" s="302">
        <v>6.8783068783068779E-2</v>
      </c>
      <c r="BA15" s="302">
        <v>6.8750000000000006E-2</v>
      </c>
      <c r="BB15" s="267">
        <v>7.091633466135458E-2</v>
      </c>
      <c r="BD15" s="265">
        <v>7.4144486692015205E-2</v>
      </c>
      <c r="BE15" s="266">
        <v>7.2933549432739095E-2</v>
      </c>
      <c r="BF15" s="302">
        <v>6.8783068783068779E-2</v>
      </c>
      <c r="BG15" s="302">
        <v>6.8750000000000006E-2</v>
      </c>
      <c r="BH15" s="267">
        <v>7.091633466135458E-2</v>
      </c>
      <c r="BI15" s="347"/>
      <c r="BJ15" s="301">
        <v>5.7835820895522388E-2</v>
      </c>
      <c r="BK15" s="302">
        <v>6.097560975609756E-2</v>
      </c>
      <c r="BL15" s="302">
        <v>7.0666666666666669E-2</v>
      </c>
      <c r="BM15" s="302">
        <v>6.0024009603841535E-2</v>
      </c>
      <c r="BN15" s="267">
        <v>6.2702702702702701E-2</v>
      </c>
      <c r="BP15" s="301">
        <v>5.2238805970149252E-2</v>
      </c>
      <c r="BQ15" s="302">
        <v>6.25E-2</v>
      </c>
      <c r="BR15" s="302">
        <v>7.1999999999999995E-2</v>
      </c>
      <c r="BS15" s="302">
        <v>6.1224489795918366E-2</v>
      </c>
      <c r="BT15" s="267">
        <v>6.2702702702702701E-2</v>
      </c>
      <c r="BV15" s="301">
        <v>5.2631578947368418E-2</v>
      </c>
      <c r="BW15" s="302">
        <v>5.8999999999999997E-2</v>
      </c>
      <c r="BX15" s="302">
        <v>5.8999999999999997E-2</v>
      </c>
      <c r="BY15" s="302">
        <f>BY13/BY11</f>
        <v>6.6666666666666666E-2</v>
      </c>
      <c r="BZ15" s="267">
        <f>BZ13/BZ11</f>
        <v>5.9895833333333336E-2</v>
      </c>
      <c r="CB15" s="301">
        <v>5.2631578947368418E-2</v>
      </c>
      <c r="CC15" s="302">
        <f>CC13/CC11</f>
        <v>5.944055944055944E-2</v>
      </c>
      <c r="CD15" s="302">
        <f>CD13/CD11</f>
        <v>5.6994818652849742E-2</v>
      </c>
      <c r="CE15" s="302">
        <f>CE13/CE11</f>
        <v>7.9617834394904455E-2</v>
      </c>
      <c r="CF15" s="267">
        <f>CF13/CF11</f>
        <v>6.5031152647975071E-2</v>
      </c>
      <c r="CH15" s="301">
        <f>CH13/CH11</f>
        <v>5.9961315280464215E-2</v>
      </c>
      <c r="CI15" s="302">
        <f>CI13/CI11</f>
        <v>6.5830721003134793E-2</v>
      </c>
      <c r="CJ15" s="302">
        <f>CJ13/CJ11</f>
        <v>0.1116751269035533</v>
      </c>
      <c r="CK15" s="302">
        <f>CK13/CK11</f>
        <v>8.6956521739130432E-2</v>
      </c>
      <c r="CL15" s="267">
        <f>CL13/CL11</f>
        <v>8.222713864306784E-2</v>
      </c>
      <c r="CN15" s="301">
        <f>CN13/CN11</f>
        <v>6.0311284046692608E-2</v>
      </c>
      <c r="CO15" s="302">
        <f>CO13/CO11</f>
        <v>5.090311986863711E-2</v>
      </c>
      <c r="CP15" s="302">
        <f>CP13/CP11</f>
        <v>0.10664335664335664</v>
      </c>
      <c r="CQ15" s="302">
        <f>CQ13/CQ11</f>
        <v>9.0132827324478179E-2</v>
      </c>
      <c r="CR15" s="267">
        <f>CR13/CR11</f>
        <v>7.9301564205165515E-2</v>
      </c>
      <c r="CT15" s="301">
        <f>CT13/CT11</f>
        <v>5.9548254620123205E-2</v>
      </c>
      <c r="CU15" s="302">
        <f>CU13/CU11</f>
        <v>7.3506891271056668E-2</v>
      </c>
      <c r="CV15" s="302">
        <f>CV13/CV11</f>
        <v>6.0763888888888888E-2</v>
      </c>
      <c r="CW15" s="302">
        <f>CW13/CW11</f>
        <v>8.3333333333333329E-2</v>
      </c>
      <c r="CX15" s="267">
        <f>CX13/CX11</f>
        <v>7.1537290715372903E-2</v>
      </c>
    </row>
    <row r="16" spans="1:104" x14ac:dyDescent="0.25">
      <c r="A16" s="42"/>
      <c r="B16" s="301"/>
      <c r="C16" s="300"/>
      <c r="D16" s="300"/>
      <c r="E16" s="187"/>
      <c r="F16" s="95"/>
      <c r="G16" s="300"/>
      <c r="H16" s="299"/>
      <c r="I16" s="300"/>
      <c r="J16" s="300"/>
      <c r="K16" s="300"/>
      <c r="L16" s="95"/>
      <c r="M16" s="300"/>
      <c r="N16" s="299"/>
      <c r="O16" s="300"/>
      <c r="P16" s="300"/>
      <c r="Q16" s="300"/>
      <c r="R16" s="95"/>
      <c r="S16" s="300"/>
      <c r="T16" s="299"/>
      <c r="U16" s="300"/>
      <c r="V16" s="300"/>
      <c r="W16" s="300"/>
      <c r="X16" s="95"/>
      <c r="Y16" s="300"/>
      <c r="Z16" s="299"/>
      <c r="AA16" s="300"/>
      <c r="AB16" s="300"/>
      <c r="AC16" s="300"/>
      <c r="AD16" s="95"/>
      <c r="AE16" s="300"/>
      <c r="AF16" s="299"/>
      <c r="AG16" s="300"/>
      <c r="AH16" s="300"/>
      <c r="AI16" s="300"/>
      <c r="AJ16" s="95"/>
      <c r="AK16" s="300"/>
      <c r="AL16" s="299"/>
      <c r="AM16" s="300"/>
      <c r="AN16" s="300"/>
      <c r="AO16" s="300"/>
      <c r="AP16" s="95"/>
      <c r="AQ16" s="300"/>
      <c r="AR16" s="299"/>
      <c r="AS16" s="300"/>
      <c r="AT16" s="300"/>
      <c r="AU16" s="300"/>
      <c r="AV16" s="95"/>
      <c r="AW16" s="300"/>
      <c r="AX16" s="299"/>
      <c r="AY16" s="300"/>
      <c r="AZ16" s="300"/>
      <c r="BA16" s="300"/>
      <c r="BB16" s="95"/>
      <c r="BD16" s="213"/>
      <c r="BE16" s="187"/>
      <c r="BF16" s="300"/>
      <c r="BG16" s="300"/>
      <c r="BH16" s="95"/>
      <c r="BI16" s="347"/>
      <c r="BJ16" s="299"/>
      <c r="BK16" s="300"/>
      <c r="BL16" s="300"/>
      <c r="BM16" s="300"/>
      <c r="BN16" s="95"/>
      <c r="BP16" s="299"/>
      <c r="BQ16" s="300"/>
      <c r="BR16" s="300"/>
      <c r="BS16" s="300"/>
      <c r="BT16" s="95"/>
      <c r="BV16" s="299"/>
      <c r="BW16" s="300"/>
      <c r="BX16" s="300"/>
      <c r="BY16" s="300"/>
      <c r="BZ16" s="95"/>
      <c r="CB16" s="299"/>
      <c r="CC16" s="300"/>
      <c r="CD16" s="300"/>
      <c r="CE16" s="300"/>
      <c r="CF16" s="95"/>
      <c r="CH16" s="299"/>
      <c r="CI16" s="300"/>
      <c r="CJ16" s="300"/>
      <c r="CK16" s="300"/>
      <c r="CL16" s="95"/>
      <c r="CN16" s="299"/>
      <c r="CO16" s="300"/>
      <c r="CP16" s="300"/>
      <c r="CQ16" s="300"/>
      <c r="CR16" s="95"/>
      <c r="CT16" s="299"/>
      <c r="CU16" s="300"/>
      <c r="CV16" s="300"/>
      <c r="CW16" s="300"/>
      <c r="CX16" s="95"/>
    </row>
    <row r="17" spans="1:102" x14ac:dyDescent="0.25">
      <c r="A17" s="42" t="s">
        <v>79</v>
      </c>
      <c r="B17" s="299">
        <v>19</v>
      </c>
      <c r="C17" s="300">
        <v>23</v>
      </c>
      <c r="D17" s="300">
        <v>17</v>
      </c>
      <c r="E17" s="187">
        <v>31</v>
      </c>
      <c r="F17" s="95">
        <v>90</v>
      </c>
      <c r="G17" s="300"/>
      <c r="H17" s="299">
        <v>28</v>
      </c>
      <c r="I17" s="300">
        <v>24</v>
      </c>
      <c r="J17" s="300">
        <v>17</v>
      </c>
      <c r="K17" s="300">
        <v>38</v>
      </c>
      <c r="L17" s="95">
        <v>107</v>
      </c>
      <c r="M17" s="300"/>
      <c r="N17" s="299">
        <v>12</v>
      </c>
      <c r="O17" s="300">
        <v>30</v>
      </c>
      <c r="P17" s="300">
        <v>27</v>
      </c>
      <c r="Q17" s="300">
        <v>55</v>
      </c>
      <c r="R17" s="95">
        <v>124</v>
      </c>
      <c r="S17" s="300"/>
      <c r="T17" s="299">
        <v>24</v>
      </c>
      <c r="U17" s="300">
        <v>37</v>
      </c>
      <c r="V17" s="300">
        <v>31</v>
      </c>
      <c r="W17" s="300">
        <v>13</v>
      </c>
      <c r="X17" s="95">
        <v>105</v>
      </c>
      <c r="Y17" s="300"/>
      <c r="Z17" s="299">
        <v>23</v>
      </c>
      <c r="AA17" s="300">
        <v>37</v>
      </c>
      <c r="AB17" s="300">
        <v>26</v>
      </c>
      <c r="AC17" s="300">
        <v>24</v>
      </c>
      <c r="AD17" s="95">
        <v>110</v>
      </c>
      <c r="AE17" s="300"/>
      <c r="AF17" s="299">
        <v>30</v>
      </c>
      <c r="AG17" s="300">
        <v>26</v>
      </c>
      <c r="AH17" s="300">
        <v>21</v>
      </c>
      <c r="AI17" s="300">
        <v>31</v>
      </c>
      <c r="AJ17" s="95">
        <v>108</v>
      </c>
      <c r="AK17" s="300"/>
      <c r="AL17" s="299">
        <v>22</v>
      </c>
      <c r="AM17" s="300">
        <v>34</v>
      </c>
      <c r="AN17" s="300">
        <v>22</v>
      </c>
      <c r="AO17" s="300">
        <v>42</v>
      </c>
      <c r="AP17" s="95">
        <v>120</v>
      </c>
      <c r="AQ17" s="300"/>
      <c r="AR17" s="299">
        <v>22</v>
      </c>
      <c r="AS17" s="300">
        <v>29</v>
      </c>
      <c r="AT17" s="300">
        <v>24</v>
      </c>
      <c r="AU17" s="300">
        <v>32</v>
      </c>
      <c r="AV17" s="95">
        <v>107</v>
      </c>
      <c r="AW17" s="300"/>
      <c r="AX17" s="299">
        <v>20</v>
      </c>
      <c r="AY17" s="300">
        <v>25</v>
      </c>
      <c r="AZ17" s="300">
        <v>25</v>
      </c>
      <c r="BA17" s="300">
        <v>31</v>
      </c>
      <c r="BB17" s="95">
        <v>101</v>
      </c>
      <c r="BD17" s="213">
        <v>20</v>
      </c>
      <c r="BE17" s="187">
        <v>25</v>
      </c>
      <c r="BF17" s="300">
        <v>25</v>
      </c>
      <c r="BG17" s="300">
        <v>31</v>
      </c>
      <c r="BH17" s="95">
        <v>101</v>
      </c>
      <c r="BI17" s="347"/>
      <c r="BJ17" s="299">
        <v>20</v>
      </c>
      <c r="BK17" s="300">
        <v>22</v>
      </c>
      <c r="BL17" s="300">
        <v>32</v>
      </c>
      <c r="BM17" s="300">
        <v>28</v>
      </c>
      <c r="BN17" s="95">
        <v>102</v>
      </c>
      <c r="BP17" s="299">
        <v>18</v>
      </c>
      <c r="BQ17" s="300">
        <v>23</v>
      </c>
      <c r="BR17" s="300">
        <v>32</v>
      </c>
      <c r="BS17" s="300">
        <v>29</v>
      </c>
      <c r="BT17" s="95">
        <v>102</v>
      </c>
      <c r="BU17" s="347"/>
      <c r="BV17" s="299">
        <v>15</v>
      </c>
      <c r="BW17" s="300">
        <v>19</v>
      </c>
      <c r="BX17" s="300">
        <v>12</v>
      </c>
      <c r="BY17" s="300">
        <f>BZ17-BX17-BW17-BV17</f>
        <v>31</v>
      </c>
      <c r="BZ17" s="95">
        <v>77</v>
      </c>
      <c r="CB17" s="299">
        <v>16</v>
      </c>
      <c r="CC17" s="300">
        <v>18</v>
      </c>
      <c r="CD17" s="300">
        <v>19</v>
      </c>
      <c r="CE17" s="300">
        <v>38</v>
      </c>
      <c r="CF17" s="95">
        <f>SUM(CB17:CE17)</f>
        <v>91</v>
      </c>
      <c r="CH17" s="299">
        <v>16</v>
      </c>
      <c r="CI17" s="300">
        <v>21</v>
      </c>
      <c r="CJ17" s="300">
        <v>44</v>
      </c>
      <c r="CK17" s="300">
        <f>CL17-SUM(CH17:CJ17)</f>
        <v>44</v>
      </c>
      <c r="CL17" s="95">
        <v>125</v>
      </c>
      <c r="CN17" s="299">
        <v>16</v>
      </c>
      <c r="CO17" s="300">
        <v>14</v>
      </c>
      <c r="CP17" s="300">
        <v>40</v>
      </c>
      <c r="CQ17" s="300">
        <v>56</v>
      </c>
      <c r="CR17" s="95">
        <v>126</v>
      </c>
      <c r="CT17" s="299">
        <v>17</v>
      </c>
      <c r="CU17" s="300">
        <v>25</v>
      </c>
      <c r="CV17" s="300">
        <v>20</v>
      </c>
      <c r="CW17" s="300">
        <v>76</v>
      </c>
      <c r="CX17" s="95">
        <v>138</v>
      </c>
    </row>
    <row r="18" spans="1:102" ht="15.75" thickBot="1" x14ac:dyDescent="0.3">
      <c r="A18" s="66"/>
      <c r="B18" s="303"/>
      <c r="C18" s="304"/>
      <c r="D18" s="304"/>
      <c r="E18" s="304"/>
      <c r="F18" s="270"/>
      <c r="G18" s="300"/>
      <c r="H18" s="303"/>
      <c r="I18" s="304"/>
      <c r="J18" s="304"/>
      <c r="K18" s="304"/>
      <c r="L18" s="270"/>
      <c r="M18" s="300"/>
      <c r="N18" s="303"/>
      <c r="O18" s="304"/>
      <c r="P18" s="304"/>
      <c r="Q18" s="304"/>
      <c r="R18" s="270"/>
      <c r="S18" s="300"/>
      <c r="T18" s="303"/>
      <c r="U18" s="304"/>
      <c r="V18" s="304"/>
      <c r="W18" s="304"/>
      <c r="X18" s="270"/>
      <c r="Y18" s="300"/>
      <c r="Z18" s="303"/>
      <c r="AA18" s="304"/>
      <c r="AB18" s="304"/>
      <c r="AC18" s="145"/>
      <c r="AD18" s="135"/>
      <c r="AE18" s="300"/>
      <c r="AF18" s="303"/>
      <c r="AG18" s="304"/>
      <c r="AH18" s="304"/>
      <c r="AI18" s="145"/>
      <c r="AJ18" s="135"/>
      <c r="AK18" s="300"/>
      <c r="AL18" s="303"/>
      <c r="AM18" s="304"/>
      <c r="AN18" s="304"/>
      <c r="AO18" s="145"/>
      <c r="AP18" s="135"/>
      <c r="AQ18" s="300"/>
      <c r="AR18" s="303"/>
      <c r="AS18" s="304"/>
      <c r="AT18" s="304"/>
      <c r="AU18" s="145"/>
      <c r="AV18" s="135"/>
      <c r="AW18" s="300"/>
      <c r="AX18" s="303"/>
      <c r="AY18" s="304"/>
      <c r="AZ18" s="304"/>
      <c r="BA18" s="145"/>
      <c r="BB18" s="135"/>
      <c r="BD18" s="268"/>
      <c r="BE18" s="269"/>
      <c r="BF18" s="269"/>
      <c r="BG18" s="269"/>
      <c r="BH18" s="135"/>
      <c r="BJ18" s="268"/>
      <c r="BK18" s="269"/>
      <c r="BL18" s="269"/>
      <c r="BM18" s="269"/>
      <c r="BN18" s="135"/>
      <c r="BP18" s="268"/>
      <c r="BQ18" s="269"/>
      <c r="BR18" s="269"/>
      <c r="BS18" s="269"/>
      <c r="BT18" s="135"/>
      <c r="BV18" s="268"/>
      <c r="BW18" s="269"/>
      <c r="BX18" s="269"/>
      <c r="BY18" s="269"/>
      <c r="BZ18" s="135"/>
      <c r="CB18" s="268"/>
      <c r="CC18" s="269"/>
      <c r="CD18" s="269"/>
      <c r="CE18" s="269"/>
      <c r="CF18" s="135"/>
      <c r="CH18" s="268"/>
      <c r="CI18" s="269"/>
      <c r="CJ18" s="269"/>
      <c r="CK18" s="269"/>
      <c r="CL18" s="135"/>
      <c r="CN18" s="268"/>
      <c r="CO18" s="269"/>
      <c r="CP18" s="269"/>
      <c r="CQ18" s="269"/>
      <c r="CR18" s="135"/>
      <c r="CT18" s="268"/>
      <c r="CU18" s="269"/>
      <c r="CV18" s="269"/>
      <c r="CW18" s="269"/>
      <c r="CX18" s="135"/>
    </row>
    <row r="19" spans="1:102" s="24" customFormat="1" x14ac:dyDescent="0.25">
      <c r="A19" s="17"/>
      <c r="B19" s="12"/>
      <c r="C19" s="85"/>
      <c r="D19" s="12"/>
      <c r="E19" s="12"/>
      <c r="F19" s="85"/>
      <c r="G19" s="12"/>
      <c r="H19" s="12"/>
      <c r="I19" s="12"/>
      <c r="J19" s="12"/>
      <c r="K19" s="12"/>
      <c r="L19" s="85"/>
      <c r="M19" s="12"/>
      <c r="N19" s="12"/>
      <c r="O19" s="12"/>
      <c r="P19" s="12"/>
      <c r="Q19" s="12"/>
      <c r="R19" s="85"/>
      <c r="S19" s="12"/>
      <c r="T19" s="12"/>
      <c r="U19" s="12"/>
      <c r="V19" s="12"/>
      <c r="W19" s="12"/>
      <c r="X19" s="85"/>
      <c r="Y19" s="12"/>
      <c r="Z19" s="12"/>
      <c r="AA19" s="85"/>
      <c r="AB19" s="12"/>
      <c r="AC19" s="12"/>
      <c r="AD19" s="26"/>
      <c r="AE19" s="12"/>
      <c r="AF19" s="12"/>
      <c r="AG19" s="85"/>
      <c r="AH19" s="12"/>
      <c r="AI19" s="12"/>
      <c r="AJ19" s="26"/>
      <c r="AK19" s="12"/>
      <c r="AL19" s="12"/>
      <c r="AM19" s="85"/>
      <c r="AN19" s="12"/>
      <c r="AO19" s="12"/>
      <c r="AP19" s="26"/>
      <c r="AQ19" s="12"/>
      <c r="AR19" s="12"/>
      <c r="AS19" s="85"/>
      <c r="AT19" s="12"/>
      <c r="AU19" s="12"/>
      <c r="AV19" s="26"/>
      <c r="AW19" s="12"/>
      <c r="AX19" s="12"/>
      <c r="AY19" s="85"/>
      <c r="AZ19" s="12"/>
      <c r="BA19" s="12"/>
      <c r="BB19" s="26"/>
      <c r="BJ19" s="12"/>
      <c r="BK19" s="85"/>
      <c r="BL19" s="12"/>
      <c r="BM19" s="12"/>
      <c r="BN19" s="26"/>
      <c r="BV19" s="12"/>
      <c r="BW19" s="85"/>
      <c r="BX19" s="12"/>
      <c r="BY19" s="12"/>
      <c r="BZ19" s="26"/>
      <c r="CB19" s="12"/>
      <c r="CC19" s="85"/>
      <c r="CD19" s="12"/>
      <c r="CE19" s="12"/>
      <c r="CF19" s="26"/>
      <c r="CH19" s="12"/>
      <c r="CI19" s="85"/>
      <c r="CJ19" s="12"/>
      <c r="CK19" s="12"/>
      <c r="CL19" s="26"/>
      <c r="CN19" s="12"/>
      <c r="CO19" s="85"/>
      <c r="CP19" s="12"/>
      <c r="CQ19" s="12"/>
      <c r="CR19" s="26"/>
      <c r="CT19" s="12"/>
      <c r="CU19" s="85"/>
      <c r="CV19" s="12"/>
      <c r="CW19" s="12"/>
      <c r="CX19" s="26"/>
    </row>
    <row r="20" spans="1:102" s="24" customFormat="1" x14ac:dyDescent="0.25">
      <c r="A20" s="74" t="s">
        <v>125</v>
      </c>
      <c r="B20" s="146"/>
      <c r="C20" s="147"/>
      <c r="D20" s="146"/>
      <c r="E20" s="146"/>
      <c r="F20" s="147"/>
      <c r="G20" s="146"/>
      <c r="H20" s="146"/>
      <c r="I20" s="146"/>
      <c r="J20" s="146"/>
      <c r="K20" s="146"/>
      <c r="L20" s="147"/>
      <c r="M20" s="146"/>
      <c r="N20" s="146"/>
      <c r="O20" s="146"/>
      <c r="P20" s="146"/>
      <c r="Q20" s="146"/>
      <c r="R20" s="85"/>
      <c r="S20" s="12"/>
      <c r="T20" s="12"/>
      <c r="U20" s="12"/>
      <c r="V20" s="12"/>
      <c r="W20" s="12"/>
      <c r="X20" s="85"/>
      <c r="Y20" s="12"/>
      <c r="Z20" s="12"/>
      <c r="AA20" s="85"/>
      <c r="AB20" s="12"/>
      <c r="AC20" s="12"/>
      <c r="AD20" s="25"/>
      <c r="AE20" s="12"/>
      <c r="AF20" s="12"/>
      <c r="AG20" s="85"/>
      <c r="AH20" s="12"/>
      <c r="AI20" s="12"/>
      <c r="AJ20" s="25"/>
      <c r="AK20" s="12"/>
      <c r="AL20" s="12"/>
      <c r="AM20" s="85"/>
      <c r="AN20" s="12"/>
      <c r="AO20" s="348"/>
      <c r="AP20" s="25"/>
      <c r="AQ20" s="12"/>
      <c r="AR20" s="12"/>
      <c r="AS20" s="85"/>
      <c r="AT20" s="12"/>
      <c r="AU20" s="348"/>
      <c r="AV20" s="25"/>
      <c r="AW20" s="12"/>
      <c r="AX20" s="12"/>
      <c r="AY20" s="85"/>
      <c r="AZ20" s="12"/>
      <c r="BA20" s="348"/>
      <c r="BB20" s="25"/>
      <c r="BJ20" s="12"/>
      <c r="BK20" s="433"/>
      <c r="BL20" s="433"/>
      <c r="BM20" s="435"/>
      <c r="BN20" s="435"/>
      <c r="BO20" s="435"/>
      <c r="BS20" s="435"/>
      <c r="BT20" s="435"/>
      <c r="BU20" s="435"/>
      <c r="BV20" s="348"/>
      <c r="BW20" s="348"/>
      <c r="BX20" s="348"/>
      <c r="BY20" s="348"/>
      <c r="BZ20" s="348"/>
      <c r="CA20" s="348"/>
      <c r="CB20" s="348"/>
      <c r="CC20" s="348"/>
      <c r="CD20" s="348"/>
      <c r="CE20" s="348"/>
      <c r="CF20" s="348"/>
      <c r="CH20" s="348"/>
      <c r="CI20" s="348"/>
      <c r="CJ20" s="348"/>
      <c r="CK20" s="348"/>
      <c r="CL20" s="348"/>
      <c r="CN20" s="348"/>
      <c r="CO20" s="348"/>
      <c r="CP20" s="348"/>
      <c r="CQ20" s="348"/>
      <c r="CR20" s="348"/>
      <c r="CT20" s="348"/>
      <c r="CU20" s="348"/>
      <c r="CV20" s="348"/>
      <c r="CW20" s="348"/>
      <c r="CX20" s="348"/>
    </row>
    <row r="21" spans="1:102" s="24" customFormat="1" x14ac:dyDescent="0.25">
      <c r="A21" s="74" t="s">
        <v>107</v>
      </c>
      <c r="B21" s="12"/>
      <c r="C21" s="85"/>
      <c r="D21" s="12"/>
      <c r="E21" s="12"/>
      <c r="F21" s="85"/>
      <c r="G21" s="12"/>
      <c r="H21" s="12"/>
      <c r="I21" s="12"/>
      <c r="J21" s="12"/>
      <c r="K21" s="12"/>
      <c r="L21" s="85"/>
      <c r="M21" s="12"/>
      <c r="N21" s="12"/>
      <c r="O21" s="12"/>
      <c r="P21" s="12"/>
      <c r="Q21" s="12"/>
      <c r="R21" s="85"/>
      <c r="S21" s="12"/>
      <c r="T21" s="12"/>
      <c r="U21" s="12"/>
      <c r="V21" s="12"/>
      <c r="W21" s="12"/>
      <c r="X21" s="85"/>
      <c r="Y21" s="12"/>
      <c r="Z21" s="12"/>
      <c r="AA21" s="85"/>
      <c r="AB21" s="12"/>
      <c r="AC21" s="12"/>
      <c r="AD21" s="25"/>
      <c r="AE21" s="12"/>
      <c r="AF21" s="12"/>
      <c r="AG21" s="85"/>
      <c r="AH21" s="12"/>
      <c r="AI21" s="12"/>
      <c r="AJ21" s="25"/>
      <c r="AK21" s="12"/>
      <c r="AL21" s="12"/>
      <c r="AM21" s="85"/>
      <c r="AN21" s="12"/>
      <c r="AO21" s="12"/>
      <c r="AP21" s="357"/>
      <c r="AQ21" s="12"/>
      <c r="AR21" s="12"/>
      <c r="AS21" s="85"/>
      <c r="AT21" s="12"/>
      <c r="AU21" s="12"/>
      <c r="AV21" s="357"/>
      <c r="AW21" s="12"/>
      <c r="AX21" s="12"/>
      <c r="AY21" s="85"/>
      <c r="AZ21" s="12"/>
      <c r="BA21" s="12"/>
      <c r="BB21" s="357"/>
      <c r="BJ21" s="12"/>
      <c r="BK21" s="433"/>
      <c r="BL21" s="433"/>
      <c r="BM21" s="433"/>
      <c r="BN21" s="357"/>
      <c r="BV21" s="12"/>
      <c r="BW21" s="433"/>
      <c r="BX21" s="433"/>
      <c r="BY21" s="433"/>
      <c r="BZ21" s="357"/>
      <c r="CB21" s="12"/>
      <c r="CC21" s="433"/>
      <c r="CD21" s="433"/>
      <c r="CE21" s="433"/>
      <c r="CF21" s="357"/>
      <c r="CH21" s="12"/>
      <c r="CI21" s="433"/>
      <c r="CJ21" s="433"/>
      <c r="CK21" s="433"/>
      <c r="CL21" s="357"/>
      <c r="CN21" s="12"/>
      <c r="CO21" s="433"/>
      <c r="CP21" s="433"/>
      <c r="CQ21" s="433"/>
      <c r="CR21" s="357"/>
      <c r="CT21" s="12"/>
      <c r="CU21" s="433"/>
      <c r="CV21" s="433"/>
      <c r="CW21" s="433"/>
      <c r="CX21" s="357"/>
    </row>
    <row r="22" spans="1:102" s="24" customFormat="1" x14ac:dyDescent="0.25">
      <c r="A22" s="17"/>
      <c r="B22" s="12"/>
      <c r="C22" s="85"/>
      <c r="D22" s="12"/>
      <c r="E22" s="12"/>
      <c r="F22" s="85"/>
      <c r="G22" s="12"/>
      <c r="H22" s="12"/>
      <c r="I22" s="12"/>
      <c r="J22" s="12"/>
      <c r="K22" s="12"/>
      <c r="L22" s="85"/>
      <c r="M22" s="12"/>
      <c r="N22" s="12"/>
      <c r="O22" s="12"/>
      <c r="P22" s="12"/>
      <c r="Q22" s="12"/>
      <c r="R22" s="85"/>
      <c r="S22" s="12"/>
      <c r="T22" s="12"/>
      <c r="U22" s="12"/>
      <c r="V22" s="12"/>
      <c r="W22" s="12"/>
      <c r="X22" s="85"/>
      <c r="Y22" s="12"/>
      <c r="Z22" s="12"/>
      <c r="AA22" s="85"/>
      <c r="AB22" s="12"/>
      <c r="AC22" s="12"/>
      <c r="AD22" s="25"/>
      <c r="AE22" s="12"/>
      <c r="AF22" s="12"/>
      <c r="AG22" s="85"/>
      <c r="AH22" s="12"/>
      <c r="AI22" s="12"/>
      <c r="AJ22" s="25"/>
      <c r="AK22" s="12"/>
      <c r="AL22" s="12"/>
      <c r="AM22" s="85"/>
      <c r="AN22" s="12"/>
      <c r="AO22" s="12"/>
      <c r="AP22" s="25"/>
      <c r="AQ22" s="12"/>
      <c r="AR22" s="12"/>
      <c r="AS22" s="85"/>
      <c r="AT22" s="12"/>
      <c r="AU22" s="12"/>
      <c r="AV22" s="25"/>
      <c r="AW22" s="12"/>
      <c r="AX22" s="12"/>
      <c r="AY22" s="85"/>
      <c r="AZ22" s="12"/>
      <c r="BA22" s="12"/>
      <c r="BB22" s="25"/>
      <c r="BJ22" s="12"/>
      <c r="BK22" s="433"/>
      <c r="BL22" s="433"/>
      <c r="BM22" s="433"/>
      <c r="BN22" s="25"/>
      <c r="BV22" s="12"/>
      <c r="BW22" s="433"/>
      <c r="BX22" s="433"/>
      <c r="BY22" s="433"/>
      <c r="BZ22" s="25"/>
      <c r="CB22" s="12"/>
      <c r="CC22" s="433"/>
      <c r="CD22" s="433"/>
      <c r="CE22" s="433"/>
      <c r="CF22" s="25"/>
      <c r="CH22" s="12"/>
      <c r="CI22" s="433"/>
      <c r="CJ22" s="433"/>
      <c r="CK22" s="433"/>
      <c r="CL22" s="25"/>
      <c r="CN22" s="12"/>
      <c r="CO22" s="433"/>
      <c r="CP22" s="433"/>
      <c r="CQ22" s="433"/>
      <c r="CR22" s="25"/>
      <c r="CT22" s="12"/>
      <c r="CU22" s="433"/>
      <c r="CV22" s="433"/>
      <c r="CW22" s="433"/>
      <c r="CX22" s="25"/>
    </row>
    <row r="23" spans="1:102" s="83" customFormat="1" x14ac:dyDescent="0.25">
      <c r="A23" s="17"/>
      <c r="B23" s="85"/>
      <c r="C23" s="85"/>
      <c r="D23" s="85"/>
      <c r="E23" s="85"/>
      <c r="F23" s="85"/>
      <c r="G23" s="85"/>
      <c r="H23" s="85"/>
      <c r="I23" s="85"/>
      <c r="J23" s="85"/>
      <c r="K23" s="85"/>
      <c r="L23" s="85"/>
      <c r="M23" s="85"/>
      <c r="N23" s="85"/>
      <c r="O23" s="85"/>
      <c r="P23" s="355"/>
      <c r="Q23" s="85"/>
      <c r="R23" s="85"/>
      <c r="S23" s="85"/>
      <c r="T23" s="85"/>
      <c r="U23" s="85"/>
      <c r="V23" s="85"/>
      <c r="W23" s="85"/>
      <c r="X23" s="85"/>
      <c r="Y23" s="85"/>
      <c r="Z23" s="85"/>
      <c r="AA23" s="85"/>
      <c r="AB23" s="85"/>
      <c r="AC23" s="85"/>
      <c r="AD23" s="25"/>
      <c r="AE23" s="85"/>
      <c r="AF23" s="85"/>
      <c r="AG23" s="85"/>
      <c r="AH23" s="85"/>
      <c r="AI23" s="85"/>
      <c r="AJ23" s="25"/>
      <c r="AK23" s="85"/>
      <c r="AL23" s="85"/>
      <c r="AM23" s="85"/>
      <c r="AN23" s="85"/>
      <c r="AO23" s="85"/>
      <c r="AP23" s="25"/>
      <c r="AQ23" s="85"/>
      <c r="AR23" s="85"/>
      <c r="AS23" s="85"/>
      <c r="AT23" s="85"/>
      <c r="AU23" s="85"/>
      <c r="AV23" s="25"/>
      <c r="AW23" s="85"/>
      <c r="AX23" s="85"/>
      <c r="AY23" s="85"/>
      <c r="AZ23" s="85"/>
      <c r="BA23" s="85"/>
      <c r="BB23" s="25"/>
      <c r="BJ23" s="85"/>
      <c r="BK23" s="433"/>
      <c r="BL23" s="433"/>
      <c r="BM23" s="433"/>
      <c r="BN23" s="25"/>
      <c r="BV23" s="85"/>
      <c r="BW23" s="433"/>
      <c r="BX23" s="433"/>
      <c r="BY23" s="433"/>
      <c r="BZ23" s="25"/>
      <c r="CB23" s="85"/>
      <c r="CC23" s="433"/>
      <c r="CD23" s="433"/>
      <c r="CE23" s="433"/>
      <c r="CF23" s="25"/>
      <c r="CH23" s="85"/>
      <c r="CI23" s="433"/>
      <c r="CJ23" s="433"/>
      <c r="CK23" s="433"/>
      <c r="CL23" s="25"/>
      <c r="CN23" s="85"/>
      <c r="CO23" s="433"/>
      <c r="CP23" s="433"/>
      <c r="CQ23" s="433"/>
      <c r="CR23" s="25"/>
      <c r="CT23" s="85"/>
      <c r="CU23" s="433"/>
      <c r="CV23" s="433"/>
      <c r="CW23" s="433"/>
      <c r="CX23" s="25"/>
    </row>
    <row r="24" spans="1:102" s="24" customFormat="1" ht="15.75" thickBot="1" x14ac:dyDescent="0.3">
      <c r="A24" s="17"/>
      <c r="B24" s="12"/>
      <c r="C24" s="85"/>
      <c r="D24" s="12"/>
      <c r="E24" s="12"/>
      <c r="F24" s="85"/>
      <c r="G24" s="12"/>
      <c r="H24" s="12"/>
      <c r="I24" s="12"/>
      <c r="J24" s="12"/>
      <c r="K24" s="12"/>
      <c r="L24" s="85"/>
      <c r="M24" s="12"/>
      <c r="N24" s="12"/>
      <c r="O24" s="12"/>
      <c r="P24" s="12"/>
      <c r="Q24" s="12"/>
      <c r="R24" s="85"/>
      <c r="S24" s="12"/>
      <c r="T24" s="12"/>
      <c r="U24" s="12"/>
      <c r="V24" s="12"/>
      <c r="W24" s="12"/>
      <c r="X24" s="85"/>
      <c r="Y24" s="12"/>
      <c r="Z24" s="12"/>
      <c r="AA24" s="85"/>
      <c r="AB24" s="12"/>
      <c r="AC24" s="12"/>
      <c r="AD24" s="25"/>
      <c r="AE24" s="12"/>
      <c r="AF24" s="12"/>
      <c r="AG24" s="85"/>
      <c r="AH24" s="12"/>
      <c r="AI24" s="12"/>
      <c r="AJ24" s="25"/>
      <c r="AK24" s="12"/>
      <c r="AL24" s="12"/>
      <c r="AM24" s="85"/>
      <c r="AN24" s="12"/>
      <c r="AO24" s="12"/>
      <c r="AP24" s="25"/>
      <c r="AQ24" s="12"/>
      <c r="AR24" s="12"/>
      <c r="AS24" s="85"/>
      <c r="AT24" s="12"/>
      <c r="AU24" s="12"/>
      <c r="AV24" s="25"/>
      <c r="AW24" s="12"/>
      <c r="AX24" s="12"/>
      <c r="AY24" s="85"/>
      <c r="AZ24" s="12"/>
      <c r="BA24" s="12"/>
      <c r="BB24" s="25"/>
      <c r="BJ24" s="12"/>
      <c r="BK24" s="433"/>
      <c r="BL24" s="433"/>
      <c r="BM24" s="433"/>
      <c r="BN24" s="25"/>
      <c r="BV24" s="12"/>
      <c r="BW24" s="433"/>
      <c r="BX24" s="433"/>
      <c r="BY24" s="433"/>
      <c r="BZ24" s="25"/>
      <c r="CB24" s="12"/>
      <c r="CC24" s="433"/>
      <c r="CD24" s="433"/>
      <c r="CE24" s="433"/>
      <c r="CF24" s="25"/>
      <c r="CH24" s="12"/>
      <c r="CI24" s="433"/>
      <c r="CJ24" s="433"/>
      <c r="CK24" s="433"/>
      <c r="CL24" s="25"/>
      <c r="CN24" s="12"/>
      <c r="CO24" s="433"/>
      <c r="CP24" s="433"/>
      <c r="CQ24" s="433"/>
      <c r="CR24" s="25"/>
      <c r="CT24" s="12"/>
      <c r="CU24" s="433"/>
      <c r="CV24" s="433"/>
      <c r="CW24" s="433"/>
      <c r="CX24" s="25"/>
    </row>
    <row r="25" spans="1:102" s="182" customFormat="1" ht="17.25" thickTop="1" thickBot="1" x14ac:dyDescent="0.3">
      <c r="A25" s="33" t="s">
        <v>80</v>
      </c>
      <c r="B25" s="568">
        <v>2005</v>
      </c>
      <c r="C25" s="569"/>
      <c r="D25" s="569"/>
      <c r="E25" s="569"/>
      <c r="F25" s="569"/>
      <c r="G25" s="180"/>
      <c r="H25" s="570">
        <v>2006</v>
      </c>
      <c r="I25" s="570"/>
      <c r="J25" s="570"/>
      <c r="K25" s="570"/>
      <c r="L25" s="570"/>
      <c r="M25" s="181"/>
      <c r="N25" s="566">
        <v>2007</v>
      </c>
      <c r="O25" s="566"/>
      <c r="P25" s="566"/>
      <c r="Q25" s="566"/>
      <c r="R25" s="566"/>
      <c r="S25" s="181"/>
      <c r="T25" s="566">
        <v>2008</v>
      </c>
      <c r="U25" s="566"/>
      <c r="V25" s="566"/>
      <c r="W25" s="566"/>
      <c r="X25" s="566"/>
      <c r="Y25" s="181"/>
      <c r="Z25" s="566">
        <v>2009</v>
      </c>
      <c r="AA25" s="566"/>
      <c r="AB25" s="566"/>
      <c r="AC25" s="566"/>
      <c r="AD25" s="566"/>
      <c r="AE25" s="181"/>
      <c r="AF25" s="566">
        <v>2010</v>
      </c>
      <c r="AG25" s="566"/>
      <c r="AH25" s="566"/>
      <c r="AI25" s="566"/>
      <c r="AJ25" s="566"/>
      <c r="AK25" s="181"/>
      <c r="AL25" s="566">
        <v>2011</v>
      </c>
      <c r="AM25" s="566"/>
      <c r="AN25" s="566"/>
      <c r="AO25" s="566"/>
      <c r="AP25" s="566"/>
      <c r="AQ25" s="181"/>
      <c r="AR25" s="566">
        <v>2012</v>
      </c>
      <c r="AS25" s="566"/>
      <c r="AT25" s="566"/>
      <c r="AU25" s="566"/>
      <c r="AV25" s="566"/>
      <c r="AW25" s="181"/>
      <c r="AX25" s="566">
        <v>2013</v>
      </c>
      <c r="AY25" s="566"/>
      <c r="AZ25" s="566"/>
      <c r="BA25" s="566"/>
      <c r="BB25" s="566"/>
      <c r="BC25" s="181"/>
      <c r="BD25" s="181"/>
      <c r="BE25" s="181"/>
      <c r="BF25" s="181"/>
      <c r="BG25" s="181"/>
      <c r="BH25" s="181"/>
      <c r="BI25" s="181"/>
      <c r="BJ25" s="566">
        <v>2014</v>
      </c>
      <c r="BK25" s="566"/>
      <c r="BL25" s="566"/>
      <c r="BM25" s="566"/>
      <c r="BN25" s="566"/>
      <c r="BO25" s="181"/>
      <c r="BP25" s="181"/>
      <c r="BQ25" s="181"/>
      <c r="BR25" s="181"/>
      <c r="BS25" s="181"/>
      <c r="BT25" s="181"/>
      <c r="BU25" s="181"/>
      <c r="BV25" s="566">
        <v>2015</v>
      </c>
      <c r="BW25" s="566"/>
      <c r="BX25" s="566"/>
      <c r="BY25" s="566"/>
      <c r="BZ25" s="566"/>
      <c r="CA25" s="181"/>
      <c r="CB25" s="566">
        <v>2016</v>
      </c>
      <c r="CC25" s="566"/>
      <c r="CD25" s="566"/>
      <c r="CE25" s="566"/>
      <c r="CF25" s="566"/>
      <c r="CG25" s="181"/>
      <c r="CH25" s="566">
        <v>2017</v>
      </c>
      <c r="CI25" s="566"/>
      <c r="CJ25" s="566"/>
      <c r="CK25" s="566"/>
      <c r="CL25" s="566"/>
      <c r="CM25" s="181"/>
      <c r="CN25" s="566" t="s">
        <v>233</v>
      </c>
      <c r="CO25" s="566"/>
      <c r="CP25" s="566"/>
      <c r="CQ25" s="566"/>
      <c r="CR25" s="566"/>
      <c r="CS25" s="181"/>
      <c r="CT25" s="566">
        <v>2018</v>
      </c>
      <c r="CU25" s="566"/>
      <c r="CV25" s="566"/>
      <c r="CW25" s="566"/>
      <c r="CX25" s="571"/>
    </row>
    <row r="26" spans="1:102" s="24" customFormat="1" ht="15.75" thickTop="1" x14ac:dyDescent="0.25">
      <c r="A26" s="64"/>
      <c r="B26" s="108"/>
      <c r="D26" s="109" t="s">
        <v>94</v>
      </c>
      <c r="E26" s="113" t="s">
        <v>95</v>
      </c>
      <c r="F26" s="111" t="s">
        <v>96</v>
      </c>
      <c r="G26" s="110"/>
      <c r="H26" s="163" t="s">
        <v>63</v>
      </c>
      <c r="I26" s="164" t="s">
        <v>64</v>
      </c>
      <c r="J26" s="164" t="s">
        <v>65</v>
      </c>
      <c r="K26" s="164" t="s">
        <v>66</v>
      </c>
      <c r="L26" s="111" t="s">
        <v>96</v>
      </c>
      <c r="M26" s="110"/>
      <c r="N26" s="163" t="s">
        <v>63</v>
      </c>
      <c r="O26" s="164" t="s">
        <v>64</v>
      </c>
      <c r="P26" s="164" t="s">
        <v>65</v>
      </c>
      <c r="Q26" s="164" t="s">
        <v>66</v>
      </c>
      <c r="R26" s="111" t="s">
        <v>96</v>
      </c>
      <c r="S26" s="110"/>
      <c r="T26" s="163" t="s">
        <v>63</v>
      </c>
      <c r="U26" s="164" t="s">
        <v>64</v>
      </c>
      <c r="V26" s="164" t="s">
        <v>65</v>
      </c>
      <c r="W26" s="164" t="s">
        <v>66</v>
      </c>
      <c r="X26" s="184" t="s">
        <v>96</v>
      </c>
      <c r="Y26" s="110"/>
      <c r="Z26" s="163" t="s">
        <v>63</v>
      </c>
      <c r="AA26" s="164" t="s">
        <v>64</v>
      </c>
      <c r="AB26" s="164" t="s">
        <v>65</v>
      </c>
      <c r="AC26" s="164" t="s">
        <v>66</v>
      </c>
      <c r="AD26" s="111" t="s">
        <v>96</v>
      </c>
      <c r="AE26" s="110"/>
      <c r="AF26" s="163" t="s">
        <v>63</v>
      </c>
      <c r="AG26" s="164" t="s">
        <v>64</v>
      </c>
      <c r="AH26" s="164" t="s">
        <v>65</v>
      </c>
      <c r="AI26" s="164" t="s">
        <v>66</v>
      </c>
      <c r="AJ26" s="111" t="s">
        <v>96</v>
      </c>
      <c r="AK26" s="110"/>
      <c r="AL26" s="163" t="s">
        <v>63</v>
      </c>
      <c r="AM26" s="164" t="s">
        <v>64</v>
      </c>
      <c r="AN26" s="164" t="s">
        <v>65</v>
      </c>
      <c r="AO26" s="164" t="s">
        <v>66</v>
      </c>
      <c r="AP26" s="111" t="s">
        <v>96</v>
      </c>
      <c r="AQ26" s="110"/>
      <c r="AR26" s="163" t="s">
        <v>63</v>
      </c>
      <c r="AS26" s="164" t="s">
        <v>64</v>
      </c>
      <c r="AT26" s="164" t="s">
        <v>65</v>
      </c>
      <c r="AU26" s="164" t="s">
        <v>66</v>
      </c>
      <c r="AV26" s="111" t="s">
        <v>96</v>
      </c>
      <c r="AW26" s="110"/>
      <c r="AX26" s="163" t="s">
        <v>63</v>
      </c>
      <c r="AY26" s="164" t="s">
        <v>64</v>
      </c>
      <c r="AZ26" s="164" t="s">
        <v>65</v>
      </c>
      <c r="BA26" s="164" t="s">
        <v>66</v>
      </c>
      <c r="BB26" s="111" t="s">
        <v>96</v>
      </c>
      <c r="BJ26" s="163" t="s">
        <v>63</v>
      </c>
      <c r="BK26" s="164" t="s">
        <v>64</v>
      </c>
      <c r="BL26" s="164" t="s">
        <v>65</v>
      </c>
      <c r="BM26" s="164" t="s">
        <v>66</v>
      </c>
      <c r="BN26" s="111" t="s">
        <v>96</v>
      </c>
      <c r="BV26" s="163" t="s">
        <v>63</v>
      </c>
      <c r="BW26" s="164" t="s">
        <v>64</v>
      </c>
      <c r="BX26" s="164" t="s">
        <v>65</v>
      </c>
      <c r="BY26" s="164" t="s">
        <v>66</v>
      </c>
      <c r="BZ26" s="111" t="s">
        <v>96</v>
      </c>
      <c r="CB26" s="163" t="s">
        <v>63</v>
      </c>
      <c r="CC26" s="164" t="s">
        <v>64</v>
      </c>
      <c r="CD26" s="164" t="s">
        <v>65</v>
      </c>
      <c r="CE26" s="164" t="s">
        <v>66</v>
      </c>
      <c r="CF26" s="111" t="s">
        <v>96</v>
      </c>
      <c r="CH26" s="163" t="s">
        <v>63</v>
      </c>
      <c r="CI26" s="164" t="s">
        <v>64</v>
      </c>
      <c r="CJ26" s="164" t="s">
        <v>65</v>
      </c>
      <c r="CK26" s="164" t="s">
        <v>66</v>
      </c>
      <c r="CL26" s="111" t="s">
        <v>96</v>
      </c>
      <c r="CN26" s="163" t="s">
        <v>63</v>
      </c>
      <c r="CO26" s="164" t="s">
        <v>64</v>
      </c>
      <c r="CP26" s="164" t="s">
        <v>65</v>
      </c>
      <c r="CQ26" s="164" t="s">
        <v>66</v>
      </c>
      <c r="CR26" s="111" t="s">
        <v>96</v>
      </c>
      <c r="CT26" s="163" t="s">
        <v>63</v>
      </c>
      <c r="CU26" s="164" t="s">
        <v>64</v>
      </c>
      <c r="CV26" s="164" t="s">
        <v>65</v>
      </c>
      <c r="CW26" s="164" t="s">
        <v>66</v>
      </c>
      <c r="CX26" s="111" t="s">
        <v>96</v>
      </c>
    </row>
    <row r="27" spans="1:102" s="18" customFormat="1" x14ac:dyDescent="0.25">
      <c r="A27" s="64"/>
      <c r="B27" s="31"/>
      <c r="D27" s="91"/>
      <c r="E27" s="29"/>
      <c r="F27" s="114"/>
      <c r="G27" s="30"/>
      <c r="H27" s="92"/>
      <c r="I27" s="92"/>
      <c r="J27" s="92"/>
      <c r="K27" s="92"/>
      <c r="L27" s="115"/>
      <c r="M27" s="30"/>
      <c r="N27" s="92"/>
      <c r="O27" s="92"/>
      <c r="P27" s="92"/>
      <c r="Q27" s="92"/>
      <c r="R27" s="97"/>
      <c r="S27" s="30"/>
      <c r="T27" s="92"/>
      <c r="U27" s="92"/>
      <c r="V27" s="92"/>
      <c r="W27" s="92"/>
      <c r="X27" s="115"/>
      <c r="Y27" s="30"/>
      <c r="Z27" s="92"/>
      <c r="AA27" s="92"/>
      <c r="AB27" s="92"/>
      <c r="AC27" s="92"/>
      <c r="AD27" s="170"/>
      <c r="AE27" s="30"/>
      <c r="AF27" s="92"/>
      <c r="AG27" s="92"/>
      <c r="AH27" s="92"/>
      <c r="AI27" s="92"/>
      <c r="AJ27" s="170"/>
      <c r="AK27" s="30"/>
      <c r="AL27" s="92"/>
      <c r="AM27" s="92"/>
      <c r="AN27" s="92"/>
      <c r="AO27" s="92"/>
      <c r="AP27" s="170"/>
      <c r="AQ27" s="30"/>
      <c r="AR27" s="92"/>
      <c r="AS27" s="92"/>
      <c r="AT27" s="92"/>
      <c r="AU27" s="92"/>
      <c r="AV27" s="170"/>
      <c r="AW27" s="30"/>
      <c r="AX27" s="92"/>
      <c r="AY27" s="92"/>
      <c r="AZ27" s="92"/>
      <c r="BA27" s="92"/>
      <c r="BB27" s="170"/>
      <c r="BJ27" s="92"/>
      <c r="BK27" s="92"/>
      <c r="BL27" s="92"/>
      <c r="BM27" s="92"/>
      <c r="BN27" s="170"/>
      <c r="BV27" s="92"/>
      <c r="BW27" s="92"/>
      <c r="BX27" s="92"/>
      <c r="BY27" s="92"/>
      <c r="BZ27" s="170"/>
      <c r="CB27" s="92"/>
      <c r="CC27" s="92"/>
      <c r="CD27" s="92"/>
      <c r="CE27" s="92"/>
      <c r="CF27" s="491"/>
      <c r="CH27" s="92"/>
      <c r="CI27" s="92"/>
      <c r="CJ27" s="92"/>
      <c r="CK27" s="92"/>
      <c r="CL27" s="491"/>
      <c r="CN27" s="92"/>
      <c r="CO27" s="92"/>
      <c r="CP27" s="92"/>
      <c r="CQ27" s="92"/>
      <c r="CR27" s="491"/>
      <c r="CT27" s="92"/>
      <c r="CU27" s="92"/>
      <c r="CV27" s="92"/>
      <c r="CW27" s="92"/>
      <c r="CX27" s="491"/>
    </row>
    <row r="28" spans="1:102" s="18" customFormat="1" x14ac:dyDescent="0.25">
      <c r="A28" s="32" t="s">
        <v>92</v>
      </c>
      <c r="B28" s="148"/>
      <c r="D28" s="305">
        <v>740</v>
      </c>
      <c r="E28" s="306">
        <v>998</v>
      </c>
      <c r="F28" s="273">
        <v>1738</v>
      </c>
      <c r="G28" s="214"/>
      <c r="H28" s="275">
        <v>389</v>
      </c>
      <c r="I28" s="275">
        <v>517</v>
      </c>
      <c r="J28" s="275">
        <v>347</v>
      </c>
      <c r="K28" s="275">
        <v>1025</v>
      </c>
      <c r="L28" s="273">
        <v>2278</v>
      </c>
      <c r="M28" s="214"/>
      <c r="N28" s="275">
        <v>670</v>
      </c>
      <c r="O28" s="275">
        <v>680</v>
      </c>
      <c r="P28" s="275">
        <v>1133</v>
      </c>
      <c r="Q28" s="275">
        <v>1159</v>
      </c>
      <c r="R28" s="276">
        <v>3642</v>
      </c>
      <c r="S28" s="214"/>
      <c r="T28" s="275">
        <v>459</v>
      </c>
      <c r="U28" s="275">
        <v>707</v>
      </c>
      <c r="V28" s="275">
        <v>228</v>
      </c>
      <c r="W28" s="275">
        <v>590</v>
      </c>
      <c r="X28" s="276">
        <v>1985</v>
      </c>
      <c r="Y28" s="214"/>
      <c r="Z28" s="275">
        <v>350</v>
      </c>
      <c r="AA28" s="275">
        <v>593</v>
      </c>
      <c r="AB28" s="275">
        <v>426</v>
      </c>
      <c r="AC28" s="275">
        <v>586</v>
      </c>
      <c r="AD28" s="171">
        <v>1955</v>
      </c>
      <c r="AE28" s="214"/>
      <c r="AF28" s="275">
        <v>500</v>
      </c>
      <c r="AG28" s="275">
        <v>743</v>
      </c>
      <c r="AH28" s="275">
        <v>487</v>
      </c>
      <c r="AI28" s="275">
        <v>747</v>
      </c>
      <c r="AJ28" s="171">
        <v>2477</v>
      </c>
      <c r="AK28" s="214"/>
      <c r="AL28" s="275">
        <v>433</v>
      </c>
      <c r="AM28" s="275">
        <v>881</v>
      </c>
      <c r="AN28" s="275">
        <v>554</v>
      </c>
      <c r="AO28" s="275">
        <v>1332</v>
      </c>
      <c r="AP28" s="171">
        <v>3200</v>
      </c>
      <c r="AQ28" s="214"/>
      <c r="AR28" s="275">
        <v>409</v>
      </c>
      <c r="AS28" s="275">
        <v>636</v>
      </c>
      <c r="AT28" s="275">
        <v>353</v>
      </c>
      <c r="AU28" s="275">
        <v>870</v>
      </c>
      <c r="AV28" s="171">
        <v>2268</v>
      </c>
      <c r="AW28" s="214"/>
      <c r="AX28" s="275">
        <v>437</v>
      </c>
      <c r="AY28" s="275">
        <v>518</v>
      </c>
      <c r="AZ28" s="275">
        <v>345</v>
      </c>
      <c r="BA28" s="275">
        <v>780</v>
      </c>
      <c r="BB28" s="171">
        <v>2080</v>
      </c>
      <c r="BH28" s="427"/>
      <c r="BJ28" s="275">
        <v>364</v>
      </c>
      <c r="BK28" s="275">
        <v>373</v>
      </c>
      <c r="BL28" s="275">
        <v>675</v>
      </c>
      <c r="BM28" s="275">
        <v>1077</v>
      </c>
      <c r="BN28" s="171">
        <v>2489</v>
      </c>
      <c r="BV28" s="275">
        <v>542</v>
      </c>
      <c r="BW28" s="275">
        <v>455</v>
      </c>
      <c r="BX28" s="275">
        <v>378</v>
      </c>
      <c r="BY28" s="275">
        <v>1075</v>
      </c>
      <c r="BZ28" s="171">
        <v>2450</v>
      </c>
      <c r="CB28" s="275">
        <v>431</v>
      </c>
      <c r="CC28" s="275">
        <v>764</v>
      </c>
      <c r="CD28" s="275">
        <v>479</v>
      </c>
      <c r="CE28" s="275">
        <v>1164</v>
      </c>
      <c r="CF28" s="492">
        <f>SUM(CB28:CE28)</f>
        <v>2838</v>
      </c>
      <c r="CH28" s="275">
        <v>556</v>
      </c>
      <c r="CI28" s="275">
        <v>716</v>
      </c>
      <c r="CJ28" s="275">
        <v>639</v>
      </c>
      <c r="CK28" s="275">
        <f>CL28-SUM(CH28:CJ28)</f>
        <v>1154</v>
      </c>
      <c r="CL28" s="492">
        <v>3065</v>
      </c>
      <c r="CN28" s="275"/>
      <c r="CO28" s="275"/>
      <c r="CP28" s="275"/>
      <c r="CQ28" s="275"/>
      <c r="CR28" s="492"/>
      <c r="CT28" s="275">
        <v>471</v>
      </c>
      <c r="CU28" s="275">
        <v>680</v>
      </c>
      <c r="CV28" s="275">
        <v>594</v>
      </c>
      <c r="CW28" s="275">
        <v>869</v>
      </c>
      <c r="CX28" s="492">
        <v>2614</v>
      </c>
    </row>
    <row r="29" spans="1:102" s="18" customFormat="1" x14ac:dyDescent="0.25">
      <c r="A29" s="65"/>
      <c r="B29" s="148"/>
      <c r="D29" s="281"/>
      <c r="E29" s="187"/>
      <c r="F29" s="95"/>
      <c r="G29" s="214"/>
      <c r="H29" s="278"/>
      <c r="I29" s="278"/>
      <c r="J29" s="278"/>
      <c r="K29" s="278"/>
      <c r="L29" s="95"/>
      <c r="M29" s="214"/>
      <c r="N29" s="278"/>
      <c r="O29" s="278"/>
      <c r="P29" s="278"/>
      <c r="Q29" s="278"/>
      <c r="R29" s="95"/>
      <c r="S29" s="214"/>
      <c r="T29" s="278"/>
      <c r="U29" s="278"/>
      <c r="V29" s="278"/>
      <c r="W29" s="278"/>
      <c r="X29" s="280"/>
      <c r="Y29" s="214"/>
      <c r="Z29" s="278"/>
      <c r="AA29" s="278"/>
      <c r="AB29" s="278"/>
      <c r="AC29" s="278"/>
      <c r="AD29" s="172"/>
      <c r="AE29" s="214"/>
      <c r="AF29" s="278"/>
      <c r="AG29" s="278"/>
      <c r="AH29" s="278"/>
      <c r="AI29" s="278"/>
      <c r="AJ29" s="172"/>
      <c r="AK29" s="214"/>
      <c r="AL29" s="278"/>
      <c r="AM29" s="278"/>
      <c r="AN29" s="278"/>
      <c r="AO29" s="278"/>
      <c r="AP29" s="172"/>
      <c r="AQ29" s="214"/>
      <c r="AR29" s="278"/>
      <c r="AS29" s="278"/>
      <c r="AT29" s="278"/>
      <c r="AU29" s="278"/>
      <c r="AV29" s="172"/>
      <c r="AW29" s="214"/>
      <c r="AX29" s="278"/>
      <c r="AY29" s="278"/>
      <c r="AZ29" s="278"/>
      <c r="BA29" s="278"/>
      <c r="BB29" s="172"/>
      <c r="BH29" s="427"/>
      <c r="BJ29" s="278"/>
      <c r="BK29" s="278"/>
      <c r="BL29" s="278"/>
      <c r="BM29" s="278"/>
      <c r="BN29" s="172"/>
      <c r="BV29" s="278"/>
      <c r="BW29" s="278"/>
      <c r="BX29" s="278"/>
      <c r="BY29" s="278"/>
      <c r="BZ29" s="172"/>
      <c r="CB29" s="278"/>
      <c r="CC29" s="278"/>
      <c r="CD29" s="278"/>
      <c r="CE29" s="278"/>
      <c r="CF29" s="172"/>
      <c r="CH29" s="278"/>
      <c r="CI29" s="278"/>
      <c r="CJ29" s="278"/>
      <c r="CK29" s="278"/>
      <c r="CL29" s="172"/>
      <c r="CN29" s="515"/>
      <c r="CO29" s="515"/>
      <c r="CP29" s="515"/>
      <c r="CQ29" s="515"/>
      <c r="CR29" s="172"/>
      <c r="CT29" s="516"/>
      <c r="CU29" s="516"/>
      <c r="CV29" s="516"/>
      <c r="CW29" s="516"/>
      <c r="CX29" s="172"/>
    </row>
    <row r="30" spans="1:102" s="18" customFormat="1" x14ac:dyDescent="0.25">
      <c r="A30" s="64" t="s">
        <v>90</v>
      </c>
      <c r="B30" s="148"/>
      <c r="D30" s="281">
        <v>655</v>
      </c>
      <c r="E30" s="187">
        <v>695</v>
      </c>
      <c r="F30" s="95">
        <v>1350</v>
      </c>
      <c r="G30" s="214"/>
      <c r="H30" s="281">
        <v>331</v>
      </c>
      <c r="I30" s="281">
        <v>418</v>
      </c>
      <c r="J30" s="281">
        <v>318</v>
      </c>
      <c r="K30" s="281">
        <v>726</v>
      </c>
      <c r="L30" s="95">
        <v>1793</v>
      </c>
      <c r="M30" s="214"/>
      <c r="N30" s="281">
        <v>452</v>
      </c>
      <c r="O30" s="281">
        <v>418</v>
      </c>
      <c r="P30" s="281">
        <v>346</v>
      </c>
      <c r="Q30" s="281">
        <v>732</v>
      </c>
      <c r="R30" s="95">
        <v>1948</v>
      </c>
      <c r="S30" s="214"/>
      <c r="T30" s="281">
        <v>359</v>
      </c>
      <c r="U30" s="281">
        <v>397</v>
      </c>
      <c r="V30" s="281">
        <v>196</v>
      </c>
      <c r="W30" s="281">
        <v>357</v>
      </c>
      <c r="X30" s="95">
        <v>1310</v>
      </c>
      <c r="Y30" s="214"/>
      <c r="Z30" s="281">
        <v>339</v>
      </c>
      <c r="AA30" s="281">
        <v>505</v>
      </c>
      <c r="AB30" s="281">
        <v>416</v>
      </c>
      <c r="AC30" s="281">
        <v>543</v>
      </c>
      <c r="AD30" s="173">
        <v>1803</v>
      </c>
      <c r="AE30" s="214"/>
      <c r="AF30" s="281">
        <v>494</v>
      </c>
      <c r="AG30" s="281">
        <v>681</v>
      </c>
      <c r="AH30" s="281">
        <v>483</v>
      </c>
      <c r="AI30" s="281">
        <v>652</v>
      </c>
      <c r="AJ30" s="173">
        <v>2310</v>
      </c>
      <c r="AK30" s="214"/>
      <c r="AL30" s="281">
        <v>406</v>
      </c>
      <c r="AM30" s="281">
        <v>584</v>
      </c>
      <c r="AN30" s="281">
        <v>540</v>
      </c>
      <c r="AO30" s="281">
        <v>889</v>
      </c>
      <c r="AP30" s="173">
        <v>2419</v>
      </c>
      <c r="AQ30" s="214"/>
      <c r="AR30" s="281">
        <v>293</v>
      </c>
      <c r="AS30" s="281">
        <v>435</v>
      </c>
      <c r="AT30" s="281">
        <v>312</v>
      </c>
      <c r="AU30" s="281">
        <v>647</v>
      </c>
      <c r="AV30" s="173">
        <v>1687</v>
      </c>
      <c r="AW30" s="214"/>
      <c r="AX30" s="281">
        <v>306</v>
      </c>
      <c r="AY30" s="281">
        <v>446</v>
      </c>
      <c r="AZ30" s="281">
        <v>338</v>
      </c>
      <c r="BA30" s="300">
        <v>754</v>
      </c>
      <c r="BB30" s="173">
        <v>1844</v>
      </c>
      <c r="BH30" s="427"/>
      <c r="BJ30" s="281">
        <v>324</v>
      </c>
      <c r="BK30" s="281">
        <v>351</v>
      </c>
      <c r="BL30" s="281">
        <v>317</v>
      </c>
      <c r="BM30" s="281">
        <v>894</v>
      </c>
      <c r="BN30" s="173">
        <v>1886</v>
      </c>
      <c r="BV30" s="281">
        <v>382</v>
      </c>
      <c r="BW30" s="281">
        <v>450</v>
      </c>
      <c r="BX30" s="281">
        <v>352</v>
      </c>
      <c r="BY30" s="281">
        <v>779</v>
      </c>
      <c r="BZ30" s="173">
        <v>1963</v>
      </c>
      <c r="CB30" s="281">
        <v>426</v>
      </c>
      <c r="CC30" s="281">
        <v>578</v>
      </c>
      <c r="CD30" s="281">
        <v>439</v>
      </c>
      <c r="CE30" s="281">
        <v>900</v>
      </c>
      <c r="CF30" s="173">
        <f>SUM(CB30:CE30)</f>
        <v>2343</v>
      </c>
      <c r="CH30" s="281">
        <v>541</v>
      </c>
      <c r="CI30" s="281">
        <v>641</v>
      </c>
      <c r="CJ30" s="281">
        <v>535</v>
      </c>
      <c r="CK30" s="281">
        <f t="shared" ref="CK30:CK32" si="0">CL30-SUM(CH30:CJ30)</f>
        <v>919</v>
      </c>
      <c r="CL30" s="173">
        <v>2636</v>
      </c>
      <c r="CN30" s="515"/>
      <c r="CO30" s="515"/>
      <c r="CP30" s="515"/>
      <c r="CQ30" s="515"/>
      <c r="CR30" s="173"/>
      <c r="CT30" s="516">
        <v>465</v>
      </c>
      <c r="CU30" s="516">
        <v>610</v>
      </c>
      <c r="CV30" s="516">
        <v>452</v>
      </c>
      <c r="CW30" s="516">
        <v>810</v>
      </c>
      <c r="CX30" s="173">
        <v>2337</v>
      </c>
    </row>
    <row r="31" spans="1:102" s="18" customFormat="1" x14ac:dyDescent="0.25">
      <c r="A31" s="65"/>
      <c r="B31" s="148"/>
      <c r="D31" s="281"/>
      <c r="E31" s="187"/>
      <c r="F31" s="95"/>
      <c r="G31" s="214"/>
      <c r="H31" s="281"/>
      <c r="I31" s="281"/>
      <c r="J31" s="281"/>
      <c r="K31" s="281"/>
      <c r="L31" s="95"/>
      <c r="M31" s="214"/>
      <c r="N31" s="281"/>
      <c r="O31" s="281"/>
      <c r="P31" s="281"/>
      <c r="Q31" s="281"/>
      <c r="R31" s="95"/>
      <c r="S31" s="214"/>
      <c r="T31" s="281"/>
      <c r="U31" s="281"/>
      <c r="V31" s="281"/>
      <c r="W31" s="281"/>
      <c r="X31" s="280"/>
      <c r="Y31" s="214"/>
      <c r="Z31" s="281"/>
      <c r="AA31" s="281"/>
      <c r="AB31" s="281"/>
      <c r="AC31" s="281"/>
      <c r="AD31" s="172"/>
      <c r="AE31" s="214"/>
      <c r="AF31" s="281"/>
      <c r="AG31" s="281"/>
      <c r="AH31" s="281"/>
      <c r="AI31" s="281"/>
      <c r="AJ31" s="172"/>
      <c r="AK31" s="214"/>
      <c r="AL31" s="281"/>
      <c r="AM31" s="281"/>
      <c r="AN31" s="281"/>
      <c r="AO31" s="281"/>
      <c r="AP31" s="172"/>
      <c r="AQ31" s="214"/>
      <c r="AR31" s="281"/>
      <c r="AS31" s="281"/>
      <c r="AT31" s="281"/>
      <c r="AU31" s="281"/>
      <c r="AV31" s="172"/>
      <c r="AW31" s="214"/>
      <c r="AX31" s="281"/>
      <c r="AY31" s="281"/>
      <c r="AZ31" s="281"/>
      <c r="BA31" s="300"/>
      <c r="BB31" s="172"/>
      <c r="BH31" s="427"/>
      <c r="BJ31" s="281"/>
      <c r="BK31" s="281"/>
      <c r="BL31" s="281"/>
      <c r="BM31" s="281"/>
      <c r="BN31" s="172"/>
      <c r="BV31" s="281"/>
      <c r="BW31" s="281"/>
      <c r="BX31" s="281"/>
      <c r="BY31" s="281"/>
      <c r="BZ31" s="172"/>
      <c r="CB31" s="281"/>
      <c r="CC31" s="281"/>
      <c r="CD31" s="281"/>
      <c r="CE31" s="281"/>
      <c r="CF31" s="172"/>
      <c r="CH31" s="281"/>
      <c r="CI31" s="281"/>
      <c r="CJ31" s="281"/>
      <c r="CK31" s="281"/>
      <c r="CL31" s="172"/>
      <c r="CN31" s="515"/>
      <c r="CO31" s="515"/>
      <c r="CP31" s="515"/>
      <c r="CQ31" s="515"/>
      <c r="CR31" s="172"/>
      <c r="CT31" s="516"/>
      <c r="CU31" s="516"/>
      <c r="CV31" s="516"/>
      <c r="CW31" s="516"/>
      <c r="CX31" s="172"/>
    </row>
    <row r="32" spans="1:102" s="18" customFormat="1" x14ac:dyDescent="0.25">
      <c r="A32" s="64" t="s">
        <v>89</v>
      </c>
      <c r="B32" s="148"/>
      <c r="D32" s="281">
        <v>85</v>
      </c>
      <c r="E32" s="187">
        <v>303</v>
      </c>
      <c r="F32" s="95">
        <v>388</v>
      </c>
      <c r="G32" s="214"/>
      <c r="H32" s="281">
        <v>58</v>
      </c>
      <c r="I32" s="281">
        <v>99</v>
      </c>
      <c r="J32" s="281">
        <v>29</v>
      </c>
      <c r="K32" s="281">
        <v>299</v>
      </c>
      <c r="L32" s="95">
        <v>485</v>
      </c>
      <c r="M32" s="214"/>
      <c r="N32" s="281">
        <v>218</v>
      </c>
      <c r="O32" s="281">
        <v>262</v>
      </c>
      <c r="P32" s="281">
        <v>787</v>
      </c>
      <c r="Q32" s="281">
        <v>427</v>
      </c>
      <c r="R32" s="95">
        <v>1694</v>
      </c>
      <c r="S32" s="214"/>
      <c r="T32" s="281">
        <v>100</v>
      </c>
      <c r="U32" s="281">
        <v>310</v>
      </c>
      <c r="V32" s="281">
        <v>32</v>
      </c>
      <c r="W32" s="281">
        <v>233</v>
      </c>
      <c r="X32" s="95">
        <v>675</v>
      </c>
      <c r="Y32" s="214"/>
      <c r="Z32" s="281">
        <v>11</v>
      </c>
      <c r="AA32" s="281">
        <v>88</v>
      </c>
      <c r="AB32" s="281">
        <v>10</v>
      </c>
      <c r="AC32" s="281">
        <v>43</v>
      </c>
      <c r="AD32" s="173">
        <v>152</v>
      </c>
      <c r="AE32" s="214"/>
      <c r="AF32" s="281">
        <v>6</v>
      </c>
      <c r="AG32" s="281">
        <v>62</v>
      </c>
      <c r="AH32" s="281">
        <v>4</v>
      </c>
      <c r="AI32" s="281">
        <v>95</v>
      </c>
      <c r="AJ32" s="173">
        <v>167</v>
      </c>
      <c r="AK32" s="214"/>
      <c r="AL32" s="281">
        <v>27</v>
      </c>
      <c r="AM32" s="281">
        <v>297</v>
      </c>
      <c r="AN32" s="281">
        <v>14</v>
      </c>
      <c r="AO32" s="281">
        <v>443</v>
      </c>
      <c r="AP32" s="173">
        <v>781</v>
      </c>
      <c r="AQ32" s="214"/>
      <c r="AR32" s="281">
        <v>116</v>
      </c>
      <c r="AS32" s="281">
        <v>201</v>
      </c>
      <c r="AT32" s="281">
        <v>41</v>
      </c>
      <c r="AU32" s="281">
        <v>223</v>
      </c>
      <c r="AV32" s="173">
        <v>581</v>
      </c>
      <c r="AW32" s="214"/>
      <c r="AX32" s="281">
        <v>131</v>
      </c>
      <c r="AY32" s="281">
        <v>72</v>
      </c>
      <c r="AZ32" s="281">
        <v>7</v>
      </c>
      <c r="BA32" s="300">
        <v>26</v>
      </c>
      <c r="BB32" s="173">
        <v>236</v>
      </c>
      <c r="BH32" s="427"/>
      <c r="BJ32" s="281">
        <v>40</v>
      </c>
      <c r="BK32" s="281">
        <v>22</v>
      </c>
      <c r="BL32" s="281">
        <v>358</v>
      </c>
      <c r="BM32" s="281">
        <v>183</v>
      </c>
      <c r="BN32" s="173">
        <v>603</v>
      </c>
      <c r="BV32" s="281">
        <v>160</v>
      </c>
      <c r="BW32" s="281">
        <v>5</v>
      </c>
      <c r="BX32" s="281">
        <v>26</v>
      </c>
      <c r="BY32" s="281">
        <v>296</v>
      </c>
      <c r="BZ32" s="173">
        <v>487</v>
      </c>
      <c r="CB32" s="281">
        <v>5</v>
      </c>
      <c r="CC32" s="281">
        <v>186</v>
      </c>
      <c r="CD32" s="281">
        <v>40</v>
      </c>
      <c r="CE32" s="281">
        <v>264</v>
      </c>
      <c r="CF32" s="173">
        <f>SUM(CB32:CE32)</f>
        <v>495</v>
      </c>
      <c r="CH32" s="281">
        <v>15</v>
      </c>
      <c r="CI32" s="281">
        <v>75</v>
      </c>
      <c r="CJ32" s="281">
        <v>104</v>
      </c>
      <c r="CK32" s="281">
        <f t="shared" si="0"/>
        <v>235</v>
      </c>
      <c r="CL32" s="173">
        <v>429</v>
      </c>
      <c r="CN32" s="515"/>
      <c r="CO32" s="515"/>
      <c r="CP32" s="515"/>
      <c r="CQ32" s="515"/>
      <c r="CR32" s="173"/>
      <c r="CT32" s="516">
        <v>6</v>
      </c>
      <c r="CU32" s="516">
        <v>70</v>
      </c>
      <c r="CV32" s="516">
        <v>142</v>
      </c>
      <c r="CW32" s="516">
        <v>59</v>
      </c>
      <c r="CX32" s="173">
        <v>277</v>
      </c>
    </row>
    <row r="33" spans="1:102" s="18" customFormat="1" x14ac:dyDescent="0.25">
      <c r="A33" s="65"/>
      <c r="B33" s="148"/>
      <c r="D33" s="281"/>
      <c r="E33" s="187"/>
      <c r="F33" s="95"/>
      <c r="G33" s="214"/>
      <c r="H33" s="278"/>
      <c r="I33" s="278"/>
      <c r="J33" s="278"/>
      <c r="K33" s="278"/>
      <c r="L33" s="95"/>
      <c r="M33" s="214"/>
      <c r="N33" s="278"/>
      <c r="O33" s="278"/>
      <c r="P33" s="278"/>
      <c r="Q33" s="278"/>
      <c r="R33" s="95"/>
      <c r="S33" s="214"/>
      <c r="T33" s="278"/>
      <c r="U33" s="278"/>
      <c r="V33" s="278"/>
      <c r="W33" s="278"/>
      <c r="X33" s="280"/>
      <c r="Y33" s="214"/>
      <c r="Z33" s="278"/>
      <c r="AA33" s="278"/>
      <c r="AB33" s="278"/>
      <c r="AC33" s="278"/>
      <c r="AD33" s="172"/>
      <c r="AE33" s="214"/>
      <c r="AF33" s="278"/>
      <c r="AG33" s="278"/>
      <c r="AH33" s="278"/>
      <c r="AI33" s="278"/>
      <c r="AJ33" s="172"/>
      <c r="AK33" s="214"/>
      <c r="AL33" s="278"/>
      <c r="AM33" s="278"/>
      <c r="AN33" s="278"/>
      <c r="AO33" s="278"/>
      <c r="AP33" s="172"/>
      <c r="AQ33" s="214"/>
      <c r="AR33" s="278"/>
      <c r="AS33" s="278"/>
      <c r="AT33" s="278"/>
      <c r="AU33" s="278"/>
      <c r="AV33" s="172"/>
      <c r="AW33" s="214"/>
      <c r="AX33" s="278"/>
      <c r="AY33" s="278"/>
      <c r="AZ33" s="278"/>
      <c r="BA33" s="300"/>
      <c r="BB33" s="172"/>
      <c r="BC33" s="480"/>
      <c r="BI33" s="479"/>
      <c r="BJ33" s="477"/>
      <c r="BK33" s="477"/>
      <c r="BL33" s="477"/>
      <c r="BM33" s="477"/>
      <c r="BN33" s="478"/>
      <c r="BV33" s="477"/>
      <c r="BW33" s="477"/>
      <c r="BX33" s="477"/>
      <c r="BY33" s="477"/>
      <c r="BZ33" s="478"/>
      <c r="CB33" s="477"/>
      <c r="CC33" s="477"/>
      <c r="CD33" s="477"/>
      <c r="CE33" s="477"/>
      <c r="CF33" s="478"/>
      <c r="CH33" s="477"/>
      <c r="CI33" s="477"/>
      <c r="CJ33" s="477"/>
      <c r="CK33" s="477"/>
      <c r="CL33" s="478"/>
      <c r="CN33" s="477"/>
      <c r="CO33" s="477"/>
      <c r="CP33" s="477"/>
      <c r="CQ33" s="477"/>
      <c r="CR33" s="478"/>
      <c r="CT33" s="519"/>
      <c r="CU33" s="519"/>
      <c r="CV33" s="519"/>
      <c r="CW33" s="519"/>
      <c r="CX33" s="478"/>
    </row>
    <row r="34" spans="1:102" s="18" customFormat="1" x14ac:dyDescent="0.25">
      <c r="A34" s="112"/>
      <c r="B34" s="148"/>
      <c r="C34" s="165"/>
      <c r="D34" s="308"/>
      <c r="E34" s="309"/>
      <c r="F34" s="308"/>
      <c r="G34" s="308"/>
      <c r="H34" s="308"/>
      <c r="I34" s="309"/>
      <c r="J34" s="308"/>
      <c r="K34" s="309"/>
      <c r="L34" s="308"/>
      <c r="M34" s="308"/>
      <c r="N34" s="308"/>
      <c r="O34" s="309"/>
      <c r="P34" s="308"/>
      <c r="Q34" s="309"/>
      <c r="R34" s="214"/>
      <c r="S34" s="214"/>
      <c r="T34" s="308"/>
      <c r="U34" s="259"/>
      <c r="V34" s="308"/>
      <c r="W34" s="259"/>
      <c r="X34" s="214"/>
      <c r="Y34" s="214"/>
      <c r="Z34" s="310"/>
      <c r="AA34" s="311"/>
      <c r="AB34" s="310"/>
      <c r="AC34" s="311"/>
      <c r="AE34" s="214"/>
      <c r="AF34" s="310"/>
      <c r="AG34" s="311"/>
      <c r="AH34" s="310"/>
      <c r="AI34" s="311"/>
      <c r="AK34" s="214"/>
      <c r="AL34" s="310"/>
      <c r="AM34" s="311"/>
      <c r="AN34" s="310"/>
      <c r="AO34" s="311"/>
      <c r="AP34" s="363"/>
      <c r="AQ34" s="214"/>
      <c r="AR34" s="310"/>
      <c r="AS34" s="311"/>
      <c r="AT34" s="310"/>
      <c r="AU34" s="311"/>
      <c r="AW34" s="214"/>
      <c r="AX34" s="310"/>
      <c r="AY34" s="311"/>
      <c r="AZ34" s="310"/>
      <c r="BA34" s="311"/>
      <c r="BB34" s="259"/>
      <c r="BC34" s="187"/>
      <c r="BD34" s="187"/>
      <c r="BE34" s="187"/>
      <c r="BF34" s="187"/>
      <c r="BG34" s="187"/>
      <c r="BH34" s="187"/>
      <c r="BI34" s="187"/>
      <c r="BJ34" s="307"/>
      <c r="BK34" s="307"/>
      <c r="BL34" s="475"/>
      <c r="BM34" s="476"/>
      <c r="BN34" s="174"/>
      <c r="BV34" s="307"/>
      <c r="BW34" s="307"/>
      <c r="BX34" s="475"/>
      <c r="BY34" s="476"/>
      <c r="BZ34" s="174"/>
      <c r="CB34" s="307"/>
      <c r="CC34" s="307"/>
      <c r="CD34" s="475"/>
      <c r="CE34" s="476"/>
      <c r="CF34" s="174"/>
      <c r="CH34" s="307"/>
      <c r="CI34" s="307"/>
      <c r="CJ34" s="475"/>
      <c r="CK34" s="476"/>
      <c r="CL34" s="174"/>
      <c r="CN34" s="307"/>
      <c r="CO34" s="307"/>
      <c r="CP34" s="475"/>
      <c r="CQ34" s="476"/>
      <c r="CR34" s="174"/>
      <c r="CT34" s="307"/>
      <c r="CU34" s="307"/>
      <c r="CV34" s="475"/>
      <c r="CW34" s="476"/>
      <c r="CX34" s="174"/>
    </row>
    <row r="35" spans="1:102" s="18" customFormat="1" ht="26.25" x14ac:dyDescent="0.25">
      <c r="A35" s="65"/>
      <c r="B35" s="148"/>
      <c r="C35" s="160" t="s">
        <v>84</v>
      </c>
      <c r="D35" s="214"/>
      <c r="E35" s="312" t="s">
        <v>83</v>
      </c>
      <c r="F35" s="214"/>
      <c r="G35" s="214"/>
      <c r="H35" s="313" t="s">
        <v>93</v>
      </c>
      <c r="I35" s="314" t="s">
        <v>84</v>
      </c>
      <c r="J35" s="314" t="s">
        <v>85</v>
      </c>
      <c r="K35" s="315" t="s">
        <v>83</v>
      </c>
      <c r="L35" s="214"/>
      <c r="M35" s="214"/>
      <c r="N35" s="313" t="s">
        <v>93</v>
      </c>
      <c r="O35" s="314" t="s">
        <v>84</v>
      </c>
      <c r="P35" s="314" t="s">
        <v>85</v>
      </c>
      <c r="Q35" s="315" t="s">
        <v>83</v>
      </c>
      <c r="R35" s="214"/>
      <c r="S35" s="214"/>
      <c r="T35" s="313" t="s">
        <v>93</v>
      </c>
      <c r="U35" s="314" t="s">
        <v>84</v>
      </c>
      <c r="V35" s="314" t="s">
        <v>85</v>
      </c>
      <c r="W35" s="315" t="s">
        <v>83</v>
      </c>
      <c r="X35" s="214"/>
      <c r="Y35" s="214"/>
      <c r="Z35" s="313" t="s">
        <v>93</v>
      </c>
      <c r="AA35" s="314" t="s">
        <v>84</v>
      </c>
      <c r="AB35" s="314" t="s">
        <v>85</v>
      </c>
      <c r="AC35" s="315" t="s">
        <v>83</v>
      </c>
      <c r="AE35" s="214"/>
      <c r="AF35" s="313" t="s">
        <v>93</v>
      </c>
      <c r="AG35" s="314" t="s">
        <v>84</v>
      </c>
      <c r="AH35" s="314" t="s">
        <v>85</v>
      </c>
      <c r="AI35" s="315" t="s">
        <v>83</v>
      </c>
      <c r="AK35" s="214"/>
      <c r="AL35" s="313" t="s">
        <v>93</v>
      </c>
      <c r="AM35" s="314" t="s">
        <v>84</v>
      </c>
      <c r="AN35" s="314" t="s">
        <v>85</v>
      </c>
      <c r="AO35" s="315" t="s">
        <v>83</v>
      </c>
      <c r="AQ35" s="214"/>
      <c r="AR35" s="313" t="s">
        <v>93</v>
      </c>
      <c r="AS35" s="314" t="s">
        <v>84</v>
      </c>
      <c r="AT35" s="314" t="s">
        <v>85</v>
      </c>
      <c r="AU35" s="315" t="s">
        <v>83</v>
      </c>
      <c r="AW35" s="214"/>
      <c r="AX35" s="313" t="s">
        <v>93</v>
      </c>
      <c r="AY35" s="314" t="s">
        <v>84</v>
      </c>
      <c r="AZ35" s="314" t="s">
        <v>85</v>
      </c>
      <c r="BA35" s="315" t="s">
        <v>83</v>
      </c>
      <c r="BJ35" s="313" t="s">
        <v>93</v>
      </c>
      <c r="BK35" s="314" t="s">
        <v>84</v>
      </c>
      <c r="BL35" s="314" t="s">
        <v>85</v>
      </c>
      <c r="BM35" s="315" t="s">
        <v>83</v>
      </c>
      <c r="BN35" s="174"/>
      <c r="BV35" s="313" t="s">
        <v>93</v>
      </c>
      <c r="BW35" s="314" t="s">
        <v>84</v>
      </c>
      <c r="BX35" s="314" t="s">
        <v>85</v>
      </c>
      <c r="BY35" s="315" t="s">
        <v>83</v>
      </c>
      <c r="BZ35" s="174"/>
      <c r="CB35" s="313" t="s">
        <v>93</v>
      </c>
      <c r="CC35" s="314" t="s">
        <v>84</v>
      </c>
      <c r="CD35" s="314" t="s">
        <v>85</v>
      </c>
      <c r="CE35" s="315" t="s">
        <v>83</v>
      </c>
      <c r="CF35" s="174"/>
      <c r="CH35" s="313" t="s">
        <v>93</v>
      </c>
      <c r="CI35" s="314" t="s">
        <v>84</v>
      </c>
      <c r="CJ35" s="314" t="s">
        <v>85</v>
      </c>
      <c r="CK35" s="315" t="s">
        <v>83</v>
      </c>
      <c r="CL35" s="174"/>
      <c r="CN35" s="313" t="s">
        <v>93</v>
      </c>
      <c r="CO35" s="314" t="s">
        <v>84</v>
      </c>
      <c r="CP35" s="314" t="s">
        <v>85</v>
      </c>
      <c r="CQ35" s="315" t="s">
        <v>83</v>
      </c>
      <c r="CR35" s="174"/>
      <c r="CT35" s="313" t="s">
        <v>93</v>
      </c>
      <c r="CU35" s="314" t="s">
        <v>84</v>
      </c>
      <c r="CV35" s="314" t="s">
        <v>85</v>
      </c>
      <c r="CW35" s="315" t="s">
        <v>83</v>
      </c>
      <c r="CX35" s="174"/>
    </row>
    <row r="36" spans="1:102" x14ac:dyDescent="0.25">
      <c r="A36" s="32" t="s">
        <v>91</v>
      </c>
      <c r="B36" s="148"/>
      <c r="C36" s="149"/>
      <c r="D36" s="214"/>
      <c r="E36" s="275">
        <v>1746</v>
      </c>
      <c r="F36" s="214"/>
      <c r="G36" s="214"/>
      <c r="H36" s="275">
        <v>1794</v>
      </c>
      <c r="I36" s="275">
        <v>1957</v>
      </c>
      <c r="J36" s="275">
        <v>1945</v>
      </c>
      <c r="K36" s="275">
        <v>2457</v>
      </c>
      <c r="L36" s="214"/>
      <c r="M36" s="214"/>
      <c r="N36" s="275">
        <v>2741</v>
      </c>
      <c r="O36" s="275">
        <v>2998</v>
      </c>
      <c r="P36" s="275">
        <v>3708</v>
      </c>
      <c r="Q36" s="275">
        <v>4064</v>
      </c>
      <c r="R36" s="214"/>
      <c r="S36" s="214"/>
      <c r="T36" s="275">
        <v>3839</v>
      </c>
      <c r="U36" s="275">
        <v>3930</v>
      </c>
      <c r="V36" s="275">
        <v>3519</v>
      </c>
      <c r="W36" s="275">
        <v>3212</v>
      </c>
      <c r="X36" s="214"/>
      <c r="Y36" s="214"/>
      <c r="Z36" s="275">
        <v>2935</v>
      </c>
      <c r="AA36" s="275">
        <v>2722</v>
      </c>
      <c r="AB36" s="275">
        <v>2486</v>
      </c>
      <c r="AC36" s="275">
        <v>2178</v>
      </c>
      <c r="AD36" s="18"/>
      <c r="AE36" s="214"/>
      <c r="AF36" s="275">
        <v>2094</v>
      </c>
      <c r="AG36" s="275">
        <v>2156</v>
      </c>
      <c r="AH36" s="275">
        <v>2186</v>
      </c>
      <c r="AI36" s="275">
        <v>2280</v>
      </c>
      <c r="AJ36" s="18"/>
      <c r="AK36" s="214"/>
      <c r="AL36" s="275">
        <v>2269</v>
      </c>
      <c r="AM36" s="275">
        <v>2537</v>
      </c>
      <c r="AN36" s="275">
        <v>2630</v>
      </c>
      <c r="AO36" s="275">
        <v>3051</v>
      </c>
      <c r="AP36" s="18"/>
      <c r="AQ36" s="214"/>
      <c r="AR36" s="275">
        <v>3005</v>
      </c>
      <c r="AS36" s="275">
        <v>3060</v>
      </c>
      <c r="AT36" s="275">
        <v>2879</v>
      </c>
      <c r="AU36" s="275">
        <v>2957</v>
      </c>
      <c r="AV36" s="18"/>
      <c r="AW36" s="214"/>
      <c r="AX36" s="275">
        <v>2890</v>
      </c>
      <c r="AY36" s="275">
        <v>2815</v>
      </c>
      <c r="AZ36" s="275">
        <v>2615</v>
      </c>
      <c r="BA36" s="275">
        <v>2610</v>
      </c>
      <c r="BB36" s="18"/>
      <c r="BJ36" s="275">
        <v>2485</v>
      </c>
      <c r="BK36" s="275">
        <v>2210</v>
      </c>
      <c r="BL36" s="275">
        <v>2144</v>
      </c>
      <c r="BM36" s="275">
        <v>2390</v>
      </c>
      <c r="BN36" s="174"/>
      <c r="BV36" s="275">
        <v>2421</v>
      </c>
      <c r="BW36" s="275">
        <v>2372</v>
      </c>
      <c r="BX36" s="275">
        <v>2274</v>
      </c>
      <c r="BY36" s="275">
        <v>2616</v>
      </c>
      <c r="BZ36" s="174"/>
      <c r="CB36" s="275">
        <v>2601</v>
      </c>
      <c r="CC36" s="275">
        <v>2785</v>
      </c>
      <c r="CD36" s="275">
        <v>2722</v>
      </c>
      <c r="CE36" s="275">
        <v>2966</v>
      </c>
      <c r="CF36" s="174"/>
      <c r="CH36" s="275">
        <v>2972</v>
      </c>
      <c r="CI36" s="275">
        <v>3019</v>
      </c>
      <c r="CJ36" s="275">
        <v>2967</v>
      </c>
      <c r="CK36" s="275">
        <v>3162</v>
      </c>
      <c r="CL36" s="174"/>
      <c r="CN36" s="275">
        <v>2559</v>
      </c>
      <c r="CO36" s="275">
        <v>2635</v>
      </c>
      <c r="CP36" s="275">
        <v>2602</v>
      </c>
      <c r="CQ36" s="275">
        <v>2709</v>
      </c>
      <c r="CR36" s="174"/>
      <c r="CT36" s="275">
        <v>2675</v>
      </c>
      <c r="CU36" s="275">
        <v>2696</v>
      </c>
      <c r="CV36" s="275">
        <v>2567</v>
      </c>
      <c r="CW36" s="275">
        <v>2478</v>
      </c>
      <c r="CX36" s="174"/>
    </row>
    <row r="37" spans="1:102" x14ac:dyDescent="0.25">
      <c r="A37" s="57"/>
      <c r="B37" s="148"/>
      <c r="C37" s="150"/>
      <c r="D37" s="214"/>
      <c r="E37" s="281"/>
      <c r="F37" s="214"/>
      <c r="G37" s="214"/>
      <c r="H37" s="278"/>
      <c r="I37" s="281"/>
      <c r="J37" s="278"/>
      <c r="K37" s="281"/>
      <c r="L37" s="214"/>
      <c r="M37" s="214"/>
      <c r="N37" s="278"/>
      <c r="O37" s="281"/>
      <c r="P37" s="278"/>
      <c r="Q37" s="281"/>
      <c r="R37" s="214"/>
      <c r="S37" s="214"/>
      <c r="T37" s="278"/>
      <c r="U37" s="281"/>
      <c r="V37" s="278"/>
      <c r="W37" s="281"/>
      <c r="X37" s="214"/>
      <c r="Y37" s="214"/>
      <c r="Z37" s="278"/>
      <c r="AA37" s="281"/>
      <c r="AB37" s="278"/>
      <c r="AC37" s="281"/>
      <c r="AD37" s="18"/>
      <c r="AE37" s="214"/>
      <c r="AF37" s="278"/>
      <c r="AG37" s="281"/>
      <c r="AH37" s="278"/>
      <c r="AI37" s="281"/>
      <c r="AJ37" s="18"/>
      <c r="AK37" s="214"/>
      <c r="AL37" s="278"/>
      <c r="AM37" s="281"/>
      <c r="AN37" s="278"/>
      <c r="AO37" s="281"/>
      <c r="AP37" s="18"/>
      <c r="AQ37" s="214"/>
      <c r="AR37" s="278"/>
      <c r="AS37" s="281"/>
      <c r="AT37" s="278"/>
      <c r="AU37" s="281"/>
      <c r="AV37" s="18"/>
      <c r="AW37" s="214"/>
      <c r="AX37" s="278"/>
      <c r="AY37" s="281"/>
      <c r="AZ37" s="278"/>
      <c r="BA37" s="281"/>
      <c r="BB37" s="18"/>
      <c r="BJ37" s="278"/>
      <c r="BK37" s="281"/>
      <c r="BL37" s="278"/>
      <c r="BM37" s="281"/>
      <c r="BN37" s="174"/>
      <c r="BV37" s="278"/>
      <c r="BW37" s="281"/>
      <c r="BX37" s="278"/>
      <c r="BY37" s="281"/>
      <c r="BZ37" s="174"/>
      <c r="CB37" s="278"/>
      <c r="CC37" s="281"/>
      <c r="CD37" s="278"/>
      <c r="CE37" s="281"/>
      <c r="CF37" s="174"/>
      <c r="CH37" s="278"/>
      <c r="CI37" s="281"/>
      <c r="CJ37" s="278"/>
      <c r="CK37" s="281"/>
      <c r="CL37" s="174"/>
      <c r="CN37" s="278"/>
      <c r="CO37" s="281"/>
      <c r="CP37" s="278"/>
      <c r="CQ37" s="281"/>
      <c r="CR37" s="174"/>
      <c r="CT37" s="520"/>
      <c r="CU37" s="516"/>
      <c r="CV37" s="520"/>
      <c r="CW37" s="516"/>
      <c r="CX37" s="174"/>
    </row>
    <row r="38" spans="1:102" x14ac:dyDescent="0.25">
      <c r="A38" s="64" t="s">
        <v>90</v>
      </c>
      <c r="B38" s="148"/>
      <c r="C38" s="150"/>
      <c r="D38" s="214"/>
      <c r="E38" s="281">
        <v>1394</v>
      </c>
      <c r="F38" s="214"/>
      <c r="G38" s="214"/>
      <c r="H38" s="281">
        <v>1451</v>
      </c>
      <c r="I38" s="281">
        <v>1602</v>
      </c>
      <c r="J38" s="281">
        <v>1630</v>
      </c>
      <c r="K38" s="281">
        <v>1951</v>
      </c>
      <c r="L38" s="214"/>
      <c r="M38" s="214"/>
      <c r="N38" s="281">
        <v>2099</v>
      </c>
      <c r="O38" s="281">
        <v>2162</v>
      </c>
      <c r="P38" s="281">
        <v>2195</v>
      </c>
      <c r="Q38" s="281">
        <v>2461</v>
      </c>
      <c r="R38" s="214"/>
      <c r="S38" s="214"/>
      <c r="T38" s="281">
        <v>2424</v>
      </c>
      <c r="U38" s="281">
        <v>2426</v>
      </c>
      <c r="V38" s="281">
        <v>2219</v>
      </c>
      <c r="W38" s="281">
        <v>2028</v>
      </c>
      <c r="X38" s="214"/>
      <c r="Y38" s="214"/>
      <c r="Z38" s="281">
        <v>1963</v>
      </c>
      <c r="AA38" s="281">
        <v>1936</v>
      </c>
      <c r="AB38" s="281">
        <v>1934</v>
      </c>
      <c r="AC38" s="281">
        <v>1747</v>
      </c>
      <c r="AD38" s="18"/>
      <c r="AE38" s="214"/>
      <c r="AF38" s="281">
        <v>1804</v>
      </c>
      <c r="AG38" s="281">
        <v>2026</v>
      </c>
      <c r="AH38" s="281">
        <v>2111</v>
      </c>
      <c r="AI38" s="281">
        <v>2216</v>
      </c>
      <c r="AJ38" s="18"/>
      <c r="AK38" s="214"/>
      <c r="AL38" s="281">
        <v>2221</v>
      </c>
      <c r="AM38" s="281">
        <v>2337</v>
      </c>
      <c r="AN38" s="281">
        <v>2460</v>
      </c>
      <c r="AO38" s="281">
        <v>2738</v>
      </c>
      <c r="AP38" s="18"/>
      <c r="AQ38" s="214"/>
      <c r="AR38" s="281">
        <v>2616</v>
      </c>
      <c r="AS38" s="281">
        <v>2538</v>
      </c>
      <c r="AT38" s="281">
        <v>2381</v>
      </c>
      <c r="AU38" s="281">
        <v>2357</v>
      </c>
      <c r="AV38" s="18"/>
      <c r="AW38" s="214"/>
      <c r="AX38" s="281">
        <v>2244</v>
      </c>
      <c r="AY38" s="281">
        <v>2197</v>
      </c>
      <c r="AZ38" s="281">
        <v>2087</v>
      </c>
      <c r="BA38" s="281">
        <v>2183</v>
      </c>
      <c r="BB38" s="18"/>
      <c r="BJ38" s="281">
        <v>2119</v>
      </c>
      <c r="BK38" s="281">
        <v>1939</v>
      </c>
      <c r="BL38" s="281">
        <v>1778</v>
      </c>
      <c r="BM38" s="281">
        <v>2048</v>
      </c>
      <c r="BN38" s="174"/>
      <c r="BV38" s="281">
        <v>2010</v>
      </c>
      <c r="BW38" s="281">
        <v>2019</v>
      </c>
      <c r="BX38" s="281">
        <v>1956</v>
      </c>
      <c r="BY38" s="281">
        <v>2122</v>
      </c>
      <c r="BZ38" s="174"/>
      <c r="CB38" s="281">
        <v>2184</v>
      </c>
      <c r="CC38" s="281">
        <v>2262</v>
      </c>
      <c r="CD38" s="281">
        <v>2245</v>
      </c>
      <c r="CE38" s="281">
        <v>2432</v>
      </c>
      <c r="CF38" s="174"/>
      <c r="CH38" s="281">
        <v>2516</v>
      </c>
      <c r="CI38" s="281">
        <v>2592</v>
      </c>
      <c r="CJ38" s="281">
        <v>2604</v>
      </c>
      <c r="CK38" s="281">
        <v>2658</v>
      </c>
      <c r="CL38" s="174"/>
      <c r="CN38" s="516">
        <v>2226</v>
      </c>
      <c r="CO38" s="516">
        <v>2310</v>
      </c>
      <c r="CP38" s="516">
        <v>2319</v>
      </c>
      <c r="CQ38" s="516">
        <v>2298</v>
      </c>
      <c r="CR38" s="174"/>
      <c r="CT38" s="516">
        <v>2307</v>
      </c>
      <c r="CU38" s="516">
        <v>2343</v>
      </c>
      <c r="CV38" s="516">
        <v>2262</v>
      </c>
      <c r="CW38" s="516">
        <v>2214</v>
      </c>
      <c r="CX38" s="174"/>
    </row>
    <row r="39" spans="1:102" x14ac:dyDescent="0.25">
      <c r="A39" s="65"/>
      <c r="B39" s="148"/>
      <c r="C39" s="150"/>
      <c r="D39" s="329"/>
      <c r="E39" s="281"/>
      <c r="F39" s="214"/>
      <c r="G39" s="214"/>
      <c r="H39" s="281"/>
      <c r="I39" s="281"/>
      <c r="J39" s="281"/>
      <c r="K39" s="281"/>
      <c r="L39" s="214"/>
      <c r="M39" s="214"/>
      <c r="N39" s="281"/>
      <c r="O39" s="281"/>
      <c r="P39" s="281"/>
      <c r="Q39" s="281"/>
      <c r="R39" s="214"/>
      <c r="S39" s="214"/>
      <c r="T39" s="281"/>
      <c r="U39" s="281"/>
      <c r="V39" s="281"/>
      <c r="W39" s="281"/>
      <c r="X39" s="214"/>
      <c r="Y39" s="214"/>
      <c r="Z39" s="281"/>
      <c r="AA39" s="281"/>
      <c r="AB39" s="281"/>
      <c r="AC39" s="281"/>
      <c r="AD39" s="18"/>
      <c r="AE39" s="214"/>
      <c r="AF39" s="281"/>
      <c r="AG39" s="281"/>
      <c r="AH39" s="281"/>
      <c r="AI39" s="281"/>
      <c r="AJ39" s="18"/>
      <c r="AK39" s="214"/>
      <c r="AL39" s="281"/>
      <c r="AM39" s="281"/>
      <c r="AN39" s="281"/>
      <c r="AO39" s="281"/>
      <c r="AP39" s="18"/>
      <c r="AQ39" s="214"/>
      <c r="AR39" s="281"/>
      <c r="AS39" s="281"/>
      <c r="AT39" s="281"/>
      <c r="AU39" s="281"/>
      <c r="AV39" s="18"/>
      <c r="AW39" s="214"/>
      <c r="AX39" s="281"/>
      <c r="AY39" s="281"/>
      <c r="AZ39" s="281"/>
      <c r="BA39" s="281"/>
      <c r="BB39" s="18"/>
      <c r="BJ39" s="281"/>
      <c r="BK39" s="281"/>
      <c r="BL39" s="281"/>
      <c r="BM39" s="281"/>
      <c r="BN39" s="174"/>
      <c r="BV39" s="281"/>
      <c r="BW39" s="281"/>
      <c r="BX39" s="281"/>
      <c r="BY39" s="281"/>
      <c r="BZ39" s="174"/>
      <c r="CB39" s="281"/>
      <c r="CC39" s="281"/>
      <c r="CD39" s="281"/>
      <c r="CE39" s="281"/>
      <c r="CF39" s="174"/>
      <c r="CH39" s="281"/>
      <c r="CI39" s="281"/>
      <c r="CJ39" s="281"/>
      <c r="CK39" s="281"/>
      <c r="CL39" s="174"/>
      <c r="CN39" s="516"/>
      <c r="CO39" s="516"/>
      <c r="CP39" s="516"/>
      <c r="CQ39" s="516"/>
      <c r="CR39" s="174"/>
      <c r="CT39" s="516"/>
      <c r="CU39" s="516"/>
      <c r="CV39" s="516"/>
      <c r="CW39" s="516"/>
      <c r="CX39" s="174"/>
    </row>
    <row r="40" spans="1:102" x14ac:dyDescent="0.25">
      <c r="A40" s="64" t="s">
        <v>89</v>
      </c>
      <c r="B40" s="148"/>
      <c r="C40" s="150"/>
      <c r="D40" s="214"/>
      <c r="E40" s="281">
        <v>352</v>
      </c>
      <c r="F40" s="214"/>
      <c r="G40" s="214"/>
      <c r="H40" s="281">
        <v>344</v>
      </c>
      <c r="I40" s="281">
        <v>355</v>
      </c>
      <c r="J40" s="281">
        <v>315</v>
      </c>
      <c r="K40" s="281">
        <v>506</v>
      </c>
      <c r="L40" s="214"/>
      <c r="M40" s="214"/>
      <c r="N40" s="281">
        <v>642</v>
      </c>
      <c r="O40" s="281">
        <v>836</v>
      </c>
      <c r="P40" s="281">
        <v>1513</v>
      </c>
      <c r="Q40" s="281">
        <v>1603</v>
      </c>
      <c r="R40" s="214"/>
      <c r="S40" s="214"/>
      <c r="T40" s="281">
        <v>1415</v>
      </c>
      <c r="U40" s="281">
        <v>1504</v>
      </c>
      <c r="V40" s="281">
        <v>1300</v>
      </c>
      <c r="W40" s="281">
        <v>1184</v>
      </c>
      <c r="X40" s="214"/>
      <c r="Y40" s="214"/>
      <c r="Z40" s="281">
        <v>972</v>
      </c>
      <c r="AA40" s="281">
        <v>786</v>
      </c>
      <c r="AB40" s="281">
        <v>553</v>
      </c>
      <c r="AC40" s="281">
        <v>431</v>
      </c>
      <c r="AD40" s="18"/>
      <c r="AE40" s="214"/>
      <c r="AF40" s="281">
        <v>290</v>
      </c>
      <c r="AG40" s="281">
        <v>130</v>
      </c>
      <c r="AH40" s="281">
        <v>75</v>
      </c>
      <c r="AI40" s="281">
        <v>64</v>
      </c>
      <c r="AJ40" s="18"/>
      <c r="AK40" s="214"/>
      <c r="AL40" s="281">
        <v>48</v>
      </c>
      <c r="AM40" s="281">
        <v>200</v>
      </c>
      <c r="AN40" s="281">
        <v>170</v>
      </c>
      <c r="AO40" s="281">
        <v>313</v>
      </c>
      <c r="AP40" s="18"/>
      <c r="AQ40" s="214"/>
      <c r="AR40" s="281">
        <v>389</v>
      </c>
      <c r="AS40" s="281">
        <v>522</v>
      </c>
      <c r="AT40" s="281">
        <v>498</v>
      </c>
      <c r="AU40" s="281">
        <v>600</v>
      </c>
      <c r="AV40" s="18"/>
      <c r="AW40" s="214"/>
      <c r="AX40" s="281">
        <v>646</v>
      </c>
      <c r="AY40" s="281">
        <v>618</v>
      </c>
      <c r="AZ40" s="281">
        <v>528</v>
      </c>
      <c r="BA40" s="281">
        <v>427</v>
      </c>
      <c r="BB40" s="18"/>
      <c r="BJ40" s="281">
        <v>366</v>
      </c>
      <c r="BK40" s="281">
        <v>271</v>
      </c>
      <c r="BL40" s="281">
        <v>366</v>
      </c>
      <c r="BM40" s="281">
        <v>342</v>
      </c>
      <c r="BN40" s="174"/>
      <c r="BV40" s="281">
        <v>411</v>
      </c>
      <c r="BW40" s="281">
        <v>353</v>
      </c>
      <c r="BX40" s="281">
        <v>318</v>
      </c>
      <c r="BY40" s="281">
        <v>494</v>
      </c>
      <c r="BZ40" s="174"/>
      <c r="CB40" s="281">
        <v>417</v>
      </c>
      <c r="CC40" s="281">
        <v>523</v>
      </c>
      <c r="CD40" s="281">
        <v>477</v>
      </c>
      <c r="CE40" s="281">
        <v>534</v>
      </c>
      <c r="CF40" s="174"/>
      <c r="CH40" s="281">
        <v>456</v>
      </c>
      <c r="CI40" s="281">
        <v>427</v>
      </c>
      <c r="CJ40" s="281">
        <v>363</v>
      </c>
      <c r="CK40" s="281">
        <v>504</v>
      </c>
      <c r="CL40" s="174"/>
      <c r="CN40" s="516">
        <v>333</v>
      </c>
      <c r="CO40" s="516">
        <v>325</v>
      </c>
      <c r="CP40" s="516">
        <v>283</v>
      </c>
      <c r="CQ40" s="516">
        <v>411</v>
      </c>
      <c r="CR40" s="174"/>
      <c r="CT40" s="516">
        <v>368</v>
      </c>
      <c r="CU40" s="516">
        <v>353</v>
      </c>
      <c r="CV40" s="516">
        <v>305</v>
      </c>
      <c r="CW40" s="516">
        <v>264</v>
      </c>
      <c r="CX40" s="174"/>
    </row>
    <row r="41" spans="1:102" ht="15.75" thickBot="1" x14ac:dyDescent="0.3">
      <c r="A41" s="68"/>
      <c r="B41" s="143"/>
      <c r="C41" s="144"/>
      <c r="D41" s="292"/>
      <c r="E41" s="291"/>
      <c r="F41" s="292"/>
      <c r="G41" s="292"/>
      <c r="H41" s="316"/>
      <c r="I41" s="291"/>
      <c r="J41" s="292"/>
      <c r="K41" s="291"/>
      <c r="L41" s="292"/>
      <c r="M41" s="292"/>
      <c r="N41" s="316"/>
      <c r="O41" s="291"/>
      <c r="P41" s="292"/>
      <c r="Q41" s="291"/>
      <c r="R41" s="292"/>
      <c r="S41" s="292"/>
      <c r="T41" s="316"/>
      <c r="U41" s="291"/>
      <c r="V41" s="292"/>
      <c r="W41" s="291"/>
      <c r="X41" s="292"/>
      <c r="Y41" s="292"/>
      <c r="Z41" s="316"/>
      <c r="AA41" s="291"/>
      <c r="AB41" s="292"/>
      <c r="AC41" s="291"/>
      <c r="AD41" s="292"/>
      <c r="AE41" s="292"/>
      <c r="AF41" s="316"/>
      <c r="AG41" s="291"/>
      <c r="AH41" s="292"/>
      <c r="AI41" s="291"/>
      <c r="AJ41" s="292"/>
      <c r="AK41" s="292"/>
      <c r="AL41" s="316"/>
      <c r="AM41" s="291"/>
      <c r="AN41" s="292"/>
      <c r="AO41" s="291"/>
      <c r="AP41" s="364"/>
      <c r="AQ41" s="365"/>
      <c r="AR41" s="316"/>
      <c r="AS41" s="291"/>
      <c r="AT41" s="292"/>
      <c r="AU41" s="291"/>
      <c r="AV41" s="364"/>
      <c r="AW41" s="365"/>
      <c r="AX41" s="316"/>
      <c r="AY41" s="291"/>
      <c r="AZ41" s="292"/>
      <c r="BA41" s="291"/>
      <c r="BB41" s="364"/>
      <c r="BJ41" s="316"/>
      <c r="BK41" s="291"/>
      <c r="BL41" s="292"/>
      <c r="BM41" s="291"/>
      <c r="BN41" s="175"/>
      <c r="BV41" s="316"/>
      <c r="BW41" s="291"/>
      <c r="BX41" s="292"/>
      <c r="BY41" s="291"/>
      <c r="BZ41" s="175"/>
      <c r="CB41" s="316"/>
      <c r="CC41" s="291"/>
      <c r="CD41" s="292"/>
      <c r="CE41" s="291"/>
      <c r="CF41" s="175"/>
      <c r="CH41" s="316"/>
      <c r="CI41" s="291"/>
      <c r="CJ41" s="292"/>
      <c r="CK41" s="291"/>
      <c r="CL41" s="175"/>
      <c r="CN41" s="316"/>
      <c r="CO41" s="291"/>
      <c r="CP41" s="292"/>
      <c r="CQ41" s="291"/>
      <c r="CR41" s="175"/>
      <c r="CT41" s="521"/>
      <c r="CU41" s="522"/>
      <c r="CV41" s="523"/>
      <c r="CW41" s="522"/>
      <c r="CX41" s="175"/>
    </row>
    <row r="42" spans="1:102" x14ac:dyDescent="0.25">
      <c r="C42"/>
    </row>
    <row r="43" spans="1:102" x14ac:dyDescent="0.25">
      <c r="C43"/>
    </row>
  </sheetData>
  <mergeCells count="37">
    <mergeCell ref="CT6:CX6"/>
    <mergeCell ref="CT25:CX25"/>
    <mergeCell ref="AF6:AJ6"/>
    <mergeCell ref="AF25:AJ25"/>
    <mergeCell ref="AX6:BB6"/>
    <mergeCell ref="AX25:BB25"/>
    <mergeCell ref="AR6:AV6"/>
    <mergeCell ref="AR25:AV25"/>
    <mergeCell ref="AL6:AP6"/>
    <mergeCell ref="AL25:AP25"/>
    <mergeCell ref="CB6:CF6"/>
    <mergeCell ref="CB25:CF25"/>
    <mergeCell ref="CN6:CR6"/>
    <mergeCell ref="CN25:CR25"/>
    <mergeCell ref="T6:X6"/>
    <mergeCell ref="Z6:AD6"/>
    <mergeCell ref="B6:F6"/>
    <mergeCell ref="H6:L6"/>
    <mergeCell ref="N6:R6"/>
    <mergeCell ref="B25:F25"/>
    <mergeCell ref="H25:L25"/>
    <mergeCell ref="N25:R25"/>
    <mergeCell ref="T25:X25"/>
    <mergeCell ref="Z25:AD25"/>
    <mergeCell ref="CN3:CR5"/>
    <mergeCell ref="CH6:CL6"/>
    <mergeCell ref="CH25:CL25"/>
    <mergeCell ref="BN1:BX1"/>
    <mergeCell ref="BV6:BZ6"/>
    <mergeCell ref="BV25:BZ25"/>
    <mergeCell ref="BP6:BT6"/>
    <mergeCell ref="BP3:BT5"/>
    <mergeCell ref="BJ6:BN6"/>
    <mergeCell ref="BJ25:BN25"/>
    <mergeCell ref="BB1:BJ1"/>
    <mergeCell ref="BD3:BH5"/>
    <mergeCell ref="BD6:BH6"/>
  </mergeCells>
  <pageMargins left="0.25" right="0.25" top="0.75" bottom="0.75" header="0.3" footer="0.3"/>
  <pageSetup paperSize="9" scale="17"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CX40"/>
  <sheetViews>
    <sheetView showGridLines="0" view="pageBreakPreview" zoomScale="70" zoomScaleNormal="85" zoomScaleSheetLayoutView="70" workbookViewId="0">
      <pane xSplit="1" topLeftCell="CG1" activePane="topRight" state="frozen"/>
      <selection pane="topRight" activeCell="CW11" sqref="CW11"/>
    </sheetView>
  </sheetViews>
  <sheetFormatPr baseColWidth="10" defaultRowHeight="15" x14ac:dyDescent="0.25"/>
  <cols>
    <col min="1" max="1" width="47.42578125" bestFit="1" customWidth="1"/>
    <col min="2" max="5" width="7.140625" style="83" customWidth="1"/>
    <col min="6" max="6" width="14.28515625" customWidth="1"/>
    <col min="7" max="7" width="1.7109375" customWidth="1"/>
    <col min="8" max="8" width="7.140625" style="83" customWidth="1"/>
    <col min="9" max="9" width="7.140625" style="24" customWidth="1"/>
    <col min="10" max="11" width="7.140625" style="83" customWidth="1"/>
    <col min="12" max="12" width="14.28515625" customWidth="1"/>
    <col min="13" max="13" width="1.7109375" customWidth="1"/>
    <col min="14" max="14" width="7.140625" style="83" customWidth="1"/>
    <col min="15" max="15" width="7.140625" style="24" customWidth="1"/>
    <col min="16" max="17" width="7.140625" style="83" customWidth="1"/>
    <col min="18" max="18" width="14.28515625" customWidth="1"/>
    <col min="19" max="19" width="1.7109375" customWidth="1"/>
    <col min="20" max="23" width="7.140625" style="83" customWidth="1"/>
    <col min="24" max="24" width="14.28515625" customWidth="1"/>
    <col min="25" max="25" width="1.7109375" customWidth="1"/>
    <col min="26" max="29" width="7.140625" style="83" customWidth="1"/>
    <col min="30" max="30" width="16.28515625" customWidth="1"/>
    <col min="31" max="31" width="1.7109375" customWidth="1"/>
    <col min="32" max="35" width="7.140625" style="83" customWidth="1"/>
    <col min="36" max="36" width="16.28515625" customWidth="1"/>
    <col min="37" max="37" width="1.7109375" customWidth="1"/>
    <col min="38" max="41" width="7.140625" style="83" customWidth="1"/>
    <col min="42" max="42" width="16.28515625" customWidth="1"/>
    <col min="43" max="43" width="1.7109375" customWidth="1"/>
    <col min="44" max="47" width="7.140625" style="83" customWidth="1"/>
    <col min="48" max="48" width="16.28515625" customWidth="1"/>
    <col min="49" max="49" width="1.7109375" customWidth="1"/>
    <col min="50" max="53" width="7.140625" style="83" customWidth="1"/>
    <col min="54" max="54" width="11.5703125" customWidth="1"/>
    <col min="55" max="55" width="3.85546875" customWidth="1"/>
    <col min="56" max="60" width="8.7109375" customWidth="1"/>
    <col min="61" max="61" width="2.28515625" customWidth="1"/>
    <col min="62" max="63" width="7.140625" style="83" customWidth="1"/>
    <col min="64" max="64" width="9.140625" style="83" customWidth="1"/>
    <col min="65" max="65" width="8.5703125" style="83" customWidth="1"/>
    <col min="66" max="66" width="13.140625" customWidth="1"/>
    <col min="67" max="67" width="1.42578125" customWidth="1"/>
    <col min="68" max="72" width="9.140625" customWidth="1"/>
    <col min="73" max="73" width="1.85546875" customWidth="1"/>
    <col min="74" max="75" width="7.140625" style="83" customWidth="1"/>
    <col min="76" max="76" width="9.140625" style="83" customWidth="1"/>
    <col min="77" max="77" width="8.5703125" style="83" customWidth="1"/>
    <col min="78" max="78" width="13.140625" customWidth="1"/>
    <col min="79" max="79" width="2.7109375" customWidth="1"/>
    <col min="80" max="81" width="7.140625" style="83" customWidth="1"/>
    <col min="82" max="82" width="9.140625" style="83" customWidth="1"/>
    <col min="83" max="83" width="8.5703125" style="83" customWidth="1"/>
    <col min="84" max="84" width="13.140625" customWidth="1"/>
    <col min="85" max="85" width="2.140625" customWidth="1"/>
    <col min="91" max="91" width="2.28515625" customWidth="1"/>
    <col min="97" max="97" width="1.42578125" customWidth="1"/>
  </cols>
  <sheetData>
    <row r="1" spans="1:102" x14ac:dyDescent="0.25">
      <c r="A1" s="86"/>
      <c r="B1" s="86"/>
      <c r="C1" s="86"/>
      <c r="D1" s="86"/>
      <c r="E1" s="86"/>
      <c r="F1" s="87"/>
      <c r="G1" s="87"/>
      <c r="H1" s="88"/>
      <c r="I1" s="87"/>
      <c r="J1" s="88"/>
      <c r="K1" s="88"/>
      <c r="L1" s="87"/>
      <c r="M1" s="87"/>
      <c r="N1" s="88"/>
      <c r="O1" s="87"/>
      <c r="P1" s="88"/>
      <c r="Q1" s="88"/>
      <c r="R1" s="87"/>
      <c r="S1" s="87"/>
      <c r="T1" s="88"/>
      <c r="U1" s="88"/>
      <c r="V1" s="88"/>
      <c r="W1" s="88"/>
      <c r="X1" s="87"/>
      <c r="Y1" s="87"/>
      <c r="Z1" s="88"/>
      <c r="AA1" s="88"/>
      <c r="AB1" s="88"/>
      <c r="AC1" s="88"/>
      <c r="AD1" s="86"/>
      <c r="AE1" s="87"/>
      <c r="AF1" s="88"/>
      <c r="AG1" s="88"/>
      <c r="AH1" s="88"/>
      <c r="AI1" s="88"/>
      <c r="AJ1" s="86"/>
      <c r="AK1" s="87"/>
      <c r="AL1" s="88"/>
      <c r="AM1" s="88"/>
      <c r="AN1" s="88"/>
      <c r="AO1" s="88"/>
      <c r="AP1" s="86"/>
      <c r="AQ1" s="87"/>
      <c r="AR1" s="88"/>
      <c r="AS1" s="88"/>
      <c r="AT1" s="88"/>
      <c r="AU1" s="88"/>
      <c r="AV1" s="86"/>
      <c r="AW1" s="87"/>
      <c r="AX1" s="88"/>
      <c r="AY1" s="88"/>
      <c r="AZ1" s="88"/>
      <c r="BA1" s="573"/>
      <c r="BB1" s="573"/>
      <c r="BC1" s="573"/>
      <c r="BD1" s="573"/>
      <c r="BE1" s="573"/>
      <c r="BF1" s="573"/>
      <c r="BG1" s="573"/>
      <c r="BH1" s="573"/>
      <c r="BI1" s="573"/>
      <c r="BJ1" s="573"/>
      <c r="BK1" s="573"/>
      <c r="BL1" s="88"/>
      <c r="BM1" s="88"/>
      <c r="BN1" s="86"/>
      <c r="BO1" s="86"/>
      <c r="BP1" s="86"/>
      <c r="BQ1" s="86"/>
      <c r="BR1" s="86"/>
      <c r="BS1" s="86"/>
      <c r="BT1" s="577"/>
      <c r="BU1" s="577"/>
      <c r="BV1" s="577"/>
      <c r="BW1" s="577"/>
      <c r="BX1" s="88"/>
      <c r="BY1" s="88"/>
      <c r="BZ1" s="86"/>
      <c r="CA1" s="88"/>
      <c r="CB1" s="88"/>
      <c r="CC1" s="88"/>
      <c r="CD1" s="88"/>
      <c r="CE1" s="88"/>
      <c r="CF1" s="86"/>
      <c r="CG1" s="88"/>
      <c r="CH1" s="88"/>
      <c r="CI1" s="88"/>
      <c r="CJ1" s="88"/>
      <c r="CK1" s="88"/>
      <c r="CL1" s="88"/>
      <c r="CM1" s="88"/>
      <c r="CN1" s="88"/>
      <c r="CO1" s="88"/>
      <c r="CP1" s="88"/>
      <c r="CQ1" s="88"/>
      <c r="CR1" s="88"/>
      <c r="CS1" s="88"/>
      <c r="CT1" s="88"/>
      <c r="CU1" s="88"/>
      <c r="CV1" s="88"/>
      <c r="CW1" s="88"/>
      <c r="CX1" s="88"/>
    </row>
    <row r="2" spans="1:102" ht="18" x14ac:dyDescent="0.25">
      <c r="A2" s="72" t="s">
        <v>3</v>
      </c>
      <c r="B2" s="79"/>
      <c r="D2" s="79"/>
      <c r="E2" s="79"/>
      <c r="AP2" s="4"/>
      <c r="AV2" s="4"/>
      <c r="BB2" s="4"/>
      <c r="BN2" s="4"/>
      <c r="BZ2" s="4" t="s">
        <v>39</v>
      </c>
      <c r="CF2" s="4" t="s">
        <v>39</v>
      </c>
      <c r="CL2" s="4" t="s">
        <v>39</v>
      </c>
      <c r="CR2" s="4" t="s">
        <v>39</v>
      </c>
      <c r="CX2" s="4" t="s">
        <v>39</v>
      </c>
    </row>
    <row r="3" spans="1:102" ht="18" customHeight="1" x14ac:dyDescent="0.25">
      <c r="A3" s="72"/>
      <c r="B3" s="79"/>
      <c r="D3" s="79"/>
      <c r="E3" s="79"/>
      <c r="AD3" s="4"/>
      <c r="AJ3" s="4"/>
      <c r="AP3" s="4"/>
      <c r="AV3" s="4"/>
      <c r="BB3" s="4"/>
      <c r="BD3" s="548" t="s">
        <v>170</v>
      </c>
      <c r="BE3" s="548"/>
      <c r="BF3" s="548"/>
      <c r="BG3" s="548"/>
      <c r="BH3" s="548"/>
      <c r="BI3" s="429"/>
      <c r="BJ3" s="429"/>
      <c r="BK3" s="430"/>
      <c r="BN3" s="4"/>
      <c r="BP3" s="548" t="s">
        <v>174</v>
      </c>
      <c r="BQ3" s="548"/>
      <c r="BR3" s="548"/>
      <c r="BS3" s="548"/>
      <c r="BT3" s="548"/>
      <c r="BV3" s="429"/>
      <c r="BW3" s="430"/>
      <c r="BZ3" s="4"/>
      <c r="CB3" s="429"/>
      <c r="CC3" s="430"/>
      <c r="CF3" s="4"/>
      <c r="CN3" s="548" t="s">
        <v>235</v>
      </c>
      <c r="CO3" s="548"/>
      <c r="CP3" s="548"/>
      <c r="CQ3" s="548"/>
      <c r="CR3" s="548"/>
    </row>
    <row r="4" spans="1:102" ht="15.75" x14ac:dyDescent="0.25">
      <c r="A4" s="2"/>
      <c r="B4" s="79"/>
      <c r="D4" s="79"/>
      <c r="E4" s="79"/>
      <c r="AD4" s="4"/>
      <c r="AJ4" s="4"/>
      <c r="AP4" s="4"/>
      <c r="AV4" s="4"/>
      <c r="BB4" s="4"/>
      <c r="BD4" s="548"/>
      <c r="BE4" s="548"/>
      <c r="BF4" s="548"/>
      <c r="BG4" s="548"/>
      <c r="BH4" s="548"/>
      <c r="BI4" s="429"/>
      <c r="BJ4" s="429"/>
      <c r="BK4" s="430"/>
      <c r="BN4" s="4"/>
      <c r="BP4" s="548"/>
      <c r="BQ4" s="548"/>
      <c r="BR4" s="548"/>
      <c r="BS4" s="548"/>
      <c r="BT4" s="548"/>
      <c r="BV4" s="429"/>
      <c r="BW4" s="430"/>
      <c r="BZ4" s="4"/>
      <c r="CB4" s="429"/>
      <c r="CC4" s="430"/>
      <c r="CF4" s="4"/>
      <c r="CN4" s="548"/>
      <c r="CO4" s="548"/>
      <c r="CP4" s="548"/>
      <c r="CQ4" s="548"/>
      <c r="CR4" s="548"/>
    </row>
    <row r="5" spans="1:102" ht="15.75" thickBot="1" x14ac:dyDescent="0.3">
      <c r="A5" s="5"/>
      <c r="B5" s="15"/>
      <c r="C5" s="15"/>
      <c r="D5" s="15"/>
      <c r="E5" s="15"/>
      <c r="F5" s="5"/>
      <c r="G5" s="333"/>
      <c r="M5" s="333"/>
      <c r="S5" s="333"/>
      <c r="AK5" s="333"/>
      <c r="AQ5" s="333"/>
      <c r="BC5" s="333"/>
      <c r="BD5" s="552"/>
      <c r="BE5" s="552"/>
      <c r="BF5" s="552"/>
      <c r="BG5" s="552"/>
      <c r="BH5" s="552"/>
      <c r="BI5" s="500"/>
      <c r="BJ5" s="431"/>
      <c r="BK5" s="430"/>
      <c r="BO5" s="333"/>
      <c r="BP5" s="552"/>
      <c r="BQ5" s="552"/>
      <c r="BR5" s="552"/>
      <c r="BS5" s="552"/>
      <c r="BT5" s="552"/>
      <c r="BV5" s="431"/>
      <c r="BW5" s="430"/>
      <c r="CB5" s="431"/>
      <c r="CC5" s="430"/>
      <c r="CN5" s="552"/>
      <c r="CO5" s="552"/>
      <c r="CP5" s="552"/>
      <c r="CQ5" s="552"/>
      <c r="CR5" s="552"/>
    </row>
    <row r="6" spans="1:102" ht="17.25" thickTop="1" thickBot="1" x14ac:dyDescent="0.3">
      <c r="A6" s="126"/>
      <c r="B6" s="572">
        <v>2005</v>
      </c>
      <c r="C6" s="566"/>
      <c r="D6" s="566"/>
      <c r="E6" s="566"/>
      <c r="F6" s="571"/>
      <c r="G6" s="497"/>
      <c r="H6" s="572" t="s">
        <v>22</v>
      </c>
      <c r="I6" s="566"/>
      <c r="J6" s="566"/>
      <c r="K6" s="566"/>
      <c r="L6" s="571"/>
      <c r="M6" s="498"/>
      <c r="N6" s="572" t="s">
        <v>23</v>
      </c>
      <c r="O6" s="566"/>
      <c r="P6" s="566"/>
      <c r="Q6" s="566"/>
      <c r="R6" s="571"/>
      <c r="S6" s="498"/>
      <c r="T6" s="572" t="s">
        <v>24</v>
      </c>
      <c r="U6" s="566"/>
      <c r="V6" s="566"/>
      <c r="W6" s="566"/>
      <c r="X6" s="571"/>
      <c r="Y6" s="499"/>
      <c r="Z6" s="572" t="s">
        <v>25</v>
      </c>
      <c r="AA6" s="566"/>
      <c r="AB6" s="566"/>
      <c r="AC6" s="566"/>
      <c r="AD6" s="571"/>
      <c r="AE6" s="499"/>
      <c r="AF6" s="572">
        <v>2010</v>
      </c>
      <c r="AG6" s="566"/>
      <c r="AH6" s="566"/>
      <c r="AI6" s="566"/>
      <c r="AJ6" s="571"/>
      <c r="AK6" s="498"/>
      <c r="AL6" s="572">
        <v>2011</v>
      </c>
      <c r="AM6" s="566"/>
      <c r="AN6" s="566"/>
      <c r="AO6" s="566"/>
      <c r="AP6" s="571"/>
      <c r="AQ6" s="498"/>
      <c r="AR6" s="572">
        <v>2012</v>
      </c>
      <c r="AS6" s="566"/>
      <c r="AT6" s="566"/>
      <c r="AU6" s="566"/>
      <c r="AV6" s="571"/>
      <c r="AW6" s="499"/>
      <c r="AX6" s="572">
        <v>2013</v>
      </c>
      <c r="AY6" s="566"/>
      <c r="AZ6" s="566"/>
      <c r="BA6" s="566"/>
      <c r="BB6" s="571"/>
      <c r="BC6" s="498"/>
      <c r="BD6" s="572" t="s">
        <v>164</v>
      </c>
      <c r="BE6" s="566"/>
      <c r="BF6" s="566"/>
      <c r="BG6" s="566"/>
      <c r="BH6" s="571"/>
      <c r="BJ6" s="572">
        <v>2014</v>
      </c>
      <c r="BK6" s="566"/>
      <c r="BL6" s="566"/>
      <c r="BM6" s="566"/>
      <c r="BN6" s="571"/>
      <c r="BO6" s="498"/>
      <c r="BP6" s="572" t="s">
        <v>173</v>
      </c>
      <c r="BQ6" s="566"/>
      <c r="BR6" s="566"/>
      <c r="BS6" s="566"/>
      <c r="BT6" s="571"/>
      <c r="BU6" s="499"/>
      <c r="BV6" s="572">
        <v>2015</v>
      </c>
      <c r="BW6" s="566"/>
      <c r="BX6" s="566"/>
      <c r="BY6" s="566"/>
      <c r="BZ6" s="571"/>
      <c r="CA6" s="499"/>
      <c r="CB6" s="572">
        <v>2016</v>
      </c>
      <c r="CC6" s="566"/>
      <c r="CD6" s="566"/>
      <c r="CE6" s="566"/>
      <c r="CF6" s="571"/>
      <c r="CH6" s="572">
        <v>2017</v>
      </c>
      <c r="CI6" s="566"/>
      <c r="CJ6" s="566"/>
      <c r="CK6" s="566"/>
      <c r="CL6" s="571"/>
      <c r="CN6" s="572" t="s">
        <v>233</v>
      </c>
      <c r="CO6" s="566"/>
      <c r="CP6" s="566"/>
      <c r="CQ6" s="566"/>
      <c r="CR6" s="571"/>
      <c r="CT6" s="572">
        <v>2018</v>
      </c>
      <c r="CU6" s="566"/>
      <c r="CV6" s="566"/>
      <c r="CW6" s="566"/>
      <c r="CX6" s="571"/>
    </row>
    <row r="7" spans="1:102"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4" t="s">
        <v>63</v>
      </c>
      <c r="AS7" s="35" t="s">
        <v>64</v>
      </c>
      <c r="AT7" s="35" t="s">
        <v>65</v>
      </c>
      <c r="AU7" s="35" t="s">
        <v>66</v>
      </c>
      <c r="AV7" s="125" t="s">
        <v>67</v>
      </c>
      <c r="AW7" s="7"/>
      <c r="AX7" s="34" t="s">
        <v>63</v>
      </c>
      <c r="AY7" s="35" t="s">
        <v>64</v>
      </c>
      <c r="AZ7" s="35" t="s">
        <v>65</v>
      </c>
      <c r="BA7" s="35" t="s">
        <v>66</v>
      </c>
      <c r="BB7" s="125" t="s">
        <v>67</v>
      </c>
      <c r="BD7" s="34" t="s">
        <v>63</v>
      </c>
      <c r="BE7" s="35" t="s">
        <v>64</v>
      </c>
      <c r="BF7" s="35" t="s">
        <v>65</v>
      </c>
      <c r="BG7" s="35" t="s">
        <v>66</v>
      </c>
      <c r="BH7" s="125" t="s">
        <v>169</v>
      </c>
      <c r="BJ7" s="34" t="s">
        <v>63</v>
      </c>
      <c r="BK7" s="35" t="s">
        <v>64</v>
      </c>
      <c r="BL7" s="35" t="s">
        <v>65</v>
      </c>
      <c r="BM7" s="35" t="s">
        <v>66</v>
      </c>
      <c r="BN7" s="125" t="s">
        <v>67</v>
      </c>
      <c r="BP7" s="34" t="s">
        <v>63</v>
      </c>
      <c r="BQ7" s="35" t="s">
        <v>64</v>
      </c>
      <c r="BR7" s="35" t="s">
        <v>65</v>
      </c>
      <c r="BS7" s="35" t="s">
        <v>66</v>
      </c>
      <c r="BT7" s="125" t="s">
        <v>67</v>
      </c>
      <c r="BV7" s="34" t="s">
        <v>63</v>
      </c>
      <c r="BW7" s="35" t="s">
        <v>64</v>
      </c>
      <c r="BX7" s="35" t="s">
        <v>65</v>
      </c>
      <c r="BY7" s="35" t="s">
        <v>66</v>
      </c>
      <c r="BZ7" s="125" t="s">
        <v>67</v>
      </c>
      <c r="CB7" s="34" t="s">
        <v>63</v>
      </c>
      <c r="CC7" s="35" t="s">
        <v>64</v>
      </c>
      <c r="CD7" s="35" t="s">
        <v>65</v>
      </c>
      <c r="CE7" s="35" t="s">
        <v>66</v>
      </c>
      <c r="CF7" s="125" t="s">
        <v>67</v>
      </c>
      <c r="CH7" s="34" t="s">
        <v>63</v>
      </c>
      <c r="CI7" s="35" t="s">
        <v>64</v>
      </c>
      <c r="CJ7" s="35" t="s">
        <v>65</v>
      </c>
      <c r="CK7" s="35" t="s">
        <v>66</v>
      </c>
      <c r="CL7" s="125" t="s">
        <v>67</v>
      </c>
      <c r="CN7" s="34" t="s">
        <v>63</v>
      </c>
      <c r="CO7" s="35" t="s">
        <v>64</v>
      </c>
      <c r="CP7" s="35" t="s">
        <v>65</v>
      </c>
      <c r="CQ7" s="35" t="s">
        <v>66</v>
      </c>
      <c r="CR7" s="125" t="s">
        <v>67</v>
      </c>
      <c r="CT7" s="34" t="s">
        <v>63</v>
      </c>
      <c r="CU7" s="35" t="s">
        <v>64</v>
      </c>
      <c r="CV7" s="35" t="s">
        <v>65</v>
      </c>
      <c r="CW7" s="35" t="s">
        <v>66</v>
      </c>
      <c r="CX7" s="125" t="s">
        <v>67</v>
      </c>
    </row>
    <row r="8" spans="1:102" x14ac:dyDescent="0.25">
      <c r="A8" s="39"/>
      <c r="B8" s="78"/>
      <c r="C8" s="29"/>
      <c r="D8" s="29"/>
      <c r="E8" s="29"/>
      <c r="F8" s="97"/>
      <c r="G8" s="9"/>
      <c r="H8" s="78"/>
      <c r="I8" s="29"/>
      <c r="J8" s="29"/>
      <c r="K8" s="29"/>
      <c r="L8" s="97"/>
      <c r="M8" s="9"/>
      <c r="N8" s="78"/>
      <c r="O8" s="29"/>
      <c r="P8" s="29"/>
      <c r="Q8" s="29"/>
      <c r="R8" s="97"/>
      <c r="S8" s="9"/>
      <c r="T8" s="78"/>
      <c r="U8" s="29"/>
      <c r="V8" s="29"/>
      <c r="W8" s="29"/>
      <c r="X8" s="97"/>
      <c r="Y8" s="9"/>
      <c r="Z8" s="78"/>
      <c r="AA8" s="29"/>
      <c r="AB8" s="29"/>
      <c r="AC8" s="29"/>
      <c r="AD8" s="97"/>
      <c r="AE8" s="9"/>
      <c r="AF8" s="78"/>
      <c r="AG8" s="29"/>
      <c r="AH8" s="29"/>
      <c r="AI8" s="29"/>
      <c r="AJ8" s="97"/>
      <c r="AK8" s="9"/>
      <c r="AL8" s="78"/>
      <c r="AM8" s="29"/>
      <c r="AN8" s="29"/>
      <c r="AO8" s="29"/>
      <c r="AP8" s="97"/>
      <c r="AQ8" s="9"/>
      <c r="AR8" s="78"/>
      <c r="AS8" s="29"/>
      <c r="AT8" s="29"/>
      <c r="AU8" s="29"/>
      <c r="AV8" s="97"/>
      <c r="AW8" s="9"/>
      <c r="AX8" s="78"/>
      <c r="AY8" s="29"/>
      <c r="AZ8" s="29"/>
      <c r="BA8" s="29"/>
      <c r="BB8" s="97"/>
      <c r="BD8" s="78"/>
      <c r="BE8" s="29"/>
      <c r="BF8" s="29"/>
      <c r="BG8" s="29"/>
      <c r="BH8" s="97"/>
      <c r="BJ8" s="78"/>
      <c r="BK8" s="29"/>
      <c r="BL8" s="29"/>
      <c r="BM8" s="29"/>
      <c r="BN8" s="97"/>
      <c r="BP8" s="78"/>
      <c r="BQ8" s="29"/>
      <c r="BR8" s="29"/>
      <c r="BS8" s="29"/>
      <c r="BT8" s="97"/>
      <c r="BV8" s="78"/>
      <c r="BW8" s="29"/>
      <c r="BX8" s="29"/>
      <c r="BY8" s="29"/>
      <c r="BZ8" s="97"/>
      <c r="CB8" s="78"/>
      <c r="CC8" s="29"/>
      <c r="CD8" s="29"/>
      <c r="CE8" s="29"/>
      <c r="CF8" s="97"/>
      <c r="CH8" s="78"/>
      <c r="CI8" s="29"/>
      <c r="CJ8" s="29"/>
      <c r="CK8" s="29"/>
      <c r="CL8" s="97"/>
      <c r="CN8" s="78"/>
      <c r="CO8" s="29"/>
      <c r="CP8" s="29"/>
      <c r="CQ8" s="29"/>
      <c r="CR8" s="97"/>
      <c r="CT8" s="78"/>
      <c r="CU8" s="29"/>
      <c r="CV8" s="29"/>
      <c r="CW8" s="29"/>
      <c r="CX8" s="97"/>
    </row>
    <row r="9" spans="1:102" ht="15.75" thickBot="1" x14ac:dyDescent="0.3">
      <c r="A9" s="40"/>
      <c r="B9" s="80"/>
      <c r="C9" s="84"/>
      <c r="D9" s="84"/>
      <c r="E9" s="84"/>
      <c r="F9" s="98"/>
      <c r="G9" s="10"/>
      <c r="H9" s="80"/>
      <c r="I9" s="90"/>
      <c r="J9" s="84"/>
      <c r="K9" s="84"/>
      <c r="L9" s="98"/>
      <c r="M9" s="10"/>
      <c r="N9" s="80"/>
      <c r="O9" s="90"/>
      <c r="P9" s="84"/>
      <c r="Q9" s="84"/>
      <c r="R9" s="98"/>
      <c r="S9" s="10"/>
      <c r="T9" s="80"/>
      <c r="U9" s="84"/>
      <c r="V9" s="84"/>
      <c r="W9" s="84"/>
      <c r="X9" s="98"/>
      <c r="Y9" s="10"/>
      <c r="Z9" s="80"/>
      <c r="AA9" s="84"/>
      <c r="AB9" s="84"/>
      <c r="AC9" s="84"/>
      <c r="AD9" s="98"/>
      <c r="AE9" s="10"/>
      <c r="AF9" s="80"/>
      <c r="AG9" s="84"/>
      <c r="AH9" s="84"/>
      <c r="AI9" s="84"/>
      <c r="AJ9" s="98"/>
      <c r="AK9" s="10"/>
      <c r="AL9" s="80"/>
      <c r="AM9" s="84"/>
      <c r="AN9" s="84"/>
      <c r="AO9" s="84"/>
      <c r="AP9" s="98"/>
      <c r="AQ9" s="10"/>
      <c r="AR9" s="80"/>
      <c r="AS9" s="84"/>
      <c r="AT9" s="84"/>
      <c r="AU9" s="84"/>
      <c r="AV9" s="98"/>
      <c r="AW9" s="10"/>
      <c r="AX9" s="80"/>
      <c r="AY9" s="84"/>
      <c r="AZ9" s="84"/>
      <c r="BA9" s="84"/>
      <c r="BB9" s="98"/>
      <c r="BD9" s="80"/>
      <c r="BE9" s="84"/>
      <c r="BF9" s="84"/>
      <c r="BG9" s="84"/>
      <c r="BH9" s="98"/>
      <c r="BJ9" s="80"/>
      <c r="BK9" s="84"/>
      <c r="BL9" s="84"/>
      <c r="BM9" s="84"/>
      <c r="BN9" s="98"/>
      <c r="BP9" s="80"/>
      <c r="BQ9" s="84"/>
      <c r="BR9" s="84"/>
      <c r="BS9" s="84"/>
      <c r="BT9" s="98"/>
      <c r="BV9" s="80"/>
      <c r="BW9" s="84"/>
      <c r="BX9" s="84"/>
      <c r="BY9" s="84"/>
      <c r="BZ9" s="98"/>
      <c r="CB9" s="80"/>
      <c r="CC9" s="84"/>
      <c r="CD9" s="84"/>
      <c r="CE9" s="84"/>
      <c r="CF9" s="98"/>
      <c r="CH9" s="80"/>
      <c r="CI9" s="84"/>
      <c r="CJ9" s="84"/>
      <c r="CK9" s="84"/>
      <c r="CL9" s="98"/>
      <c r="CN9" s="80"/>
      <c r="CO9" s="84"/>
      <c r="CP9" s="84"/>
      <c r="CQ9" s="84"/>
      <c r="CR9" s="98"/>
      <c r="CT9" s="80"/>
      <c r="CU9" s="84"/>
      <c r="CV9" s="84"/>
      <c r="CW9" s="84"/>
      <c r="CX9" s="98"/>
    </row>
    <row r="10" spans="1:102" x14ac:dyDescent="0.25">
      <c r="A10" s="42"/>
      <c r="B10" s="82"/>
      <c r="C10" s="85"/>
      <c r="D10" s="85"/>
      <c r="E10" s="85"/>
      <c r="F10" s="96"/>
      <c r="G10" s="132"/>
      <c r="H10" s="82"/>
      <c r="I10" s="85"/>
      <c r="J10" s="85"/>
      <c r="K10" s="85"/>
      <c r="L10" s="96"/>
      <c r="M10" s="132"/>
      <c r="N10" s="82"/>
      <c r="O10" s="85"/>
      <c r="P10" s="85"/>
      <c r="Q10" s="85"/>
      <c r="R10" s="96"/>
      <c r="S10" s="132"/>
      <c r="T10" s="82"/>
      <c r="U10" s="85"/>
      <c r="V10" s="85"/>
      <c r="W10" s="85"/>
      <c r="X10" s="96"/>
      <c r="Y10" s="132"/>
      <c r="Z10" s="82"/>
      <c r="AA10" s="85"/>
      <c r="AB10" s="85"/>
      <c r="AC10" s="85"/>
      <c r="AD10" s="96"/>
      <c r="AE10" s="132"/>
      <c r="AF10" s="82"/>
      <c r="AG10" s="85"/>
      <c r="AH10" s="85"/>
      <c r="AI10" s="85"/>
      <c r="AJ10" s="96"/>
      <c r="AK10" s="132"/>
      <c r="AL10" s="82"/>
      <c r="AM10" s="85"/>
      <c r="AN10" s="85"/>
      <c r="AO10" s="85"/>
      <c r="AP10" s="96"/>
      <c r="AQ10" s="132"/>
      <c r="AR10" s="82"/>
      <c r="AS10" s="85"/>
      <c r="AT10" s="85"/>
      <c r="AU10" s="85"/>
      <c r="AV10" s="96"/>
      <c r="AW10" s="132"/>
      <c r="AX10" s="82"/>
      <c r="AY10" s="85"/>
      <c r="AZ10" s="85"/>
      <c r="BA10" s="85"/>
      <c r="BB10" s="96"/>
      <c r="BD10" s="82"/>
      <c r="BE10" s="85"/>
      <c r="BF10" s="85"/>
      <c r="BG10" s="85"/>
      <c r="BH10" s="94"/>
      <c r="BJ10" s="82"/>
      <c r="BK10" s="85"/>
      <c r="BL10" s="85"/>
      <c r="BM10" s="85"/>
      <c r="BN10" s="96"/>
      <c r="BP10" s="82"/>
      <c r="BQ10" s="85"/>
      <c r="BR10" s="85"/>
      <c r="BS10" s="85"/>
      <c r="BT10" s="96"/>
      <c r="BV10" s="82"/>
      <c r="BW10" s="85"/>
      <c r="BX10" s="85"/>
      <c r="BY10" s="85"/>
      <c r="BZ10" s="96"/>
      <c r="CB10" s="82"/>
      <c r="CC10" s="85"/>
      <c r="CD10" s="85"/>
      <c r="CE10" s="85"/>
      <c r="CF10" s="96"/>
      <c r="CH10" s="82"/>
      <c r="CI10" s="85"/>
      <c r="CJ10" s="85"/>
      <c r="CK10" s="85"/>
      <c r="CL10" s="96"/>
      <c r="CN10" s="82"/>
      <c r="CO10" s="85"/>
      <c r="CP10" s="85"/>
      <c r="CQ10" s="85"/>
      <c r="CR10" s="96"/>
      <c r="CT10" s="82"/>
      <c r="CU10" s="85"/>
      <c r="CV10" s="85"/>
      <c r="CW10" s="85"/>
      <c r="CX10" s="96"/>
    </row>
    <row r="11" spans="1:102" x14ac:dyDescent="0.25">
      <c r="A11" s="42" t="s">
        <v>77</v>
      </c>
      <c r="B11" s="213">
        <v>1378</v>
      </c>
      <c r="C11" s="187">
        <v>2615</v>
      </c>
      <c r="D11" s="187">
        <v>2994</v>
      </c>
      <c r="E11" s="187">
        <v>2553</v>
      </c>
      <c r="F11" s="95">
        <v>9540</v>
      </c>
      <c r="G11" s="214"/>
      <c r="H11" s="299">
        <v>1635</v>
      </c>
      <c r="I11" s="187">
        <v>2872</v>
      </c>
      <c r="J11" s="187">
        <v>3350</v>
      </c>
      <c r="K11" s="187">
        <v>2859</v>
      </c>
      <c r="L11" s="95">
        <v>10716</v>
      </c>
      <c r="M11" s="214"/>
      <c r="N11" s="299">
        <v>1908</v>
      </c>
      <c r="O11" s="187">
        <v>3017</v>
      </c>
      <c r="P11" s="187">
        <v>3591</v>
      </c>
      <c r="Q11" s="187">
        <v>3157</v>
      </c>
      <c r="R11" s="95">
        <v>11673</v>
      </c>
      <c r="S11" s="214"/>
      <c r="T11" s="213">
        <v>2189</v>
      </c>
      <c r="U11" s="187">
        <v>3442</v>
      </c>
      <c r="V11" s="187">
        <v>3984</v>
      </c>
      <c r="W11" s="187">
        <v>3174</v>
      </c>
      <c r="X11" s="95">
        <v>12789</v>
      </c>
      <c r="Y11" s="214"/>
      <c r="Z11" s="213">
        <v>1972</v>
      </c>
      <c r="AA11" s="187">
        <v>3144</v>
      </c>
      <c r="AB11" s="187">
        <v>3568</v>
      </c>
      <c r="AC11" s="187">
        <v>2897</v>
      </c>
      <c r="AD11" s="95">
        <v>11581</v>
      </c>
      <c r="AE11" s="214"/>
      <c r="AF11" s="213">
        <v>1828</v>
      </c>
      <c r="AG11" s="187">
        <v>3174</v>
      </c>
      <c r="AH11" s="187">
        <v>3783</v>
      </c>
      <c r="AI11" s="187">
        <v>2876</v>
      </c>
      <c r="AJ11" s="95">
        <v>11661</v>
      </c>
      <c r="AK11" s="214"/>
      <c r="AL11" s="213">
        <v>2119</v>
      </c>
      <c r="AM11" s="187">
        <v>3281</v>
      </c>
      <c r="AN11" s="187">
        <v>3768</v>
      </c>
      <c r="AO11" s="187">
        <v>3244</v>
      </c>
      <c r="AP11" s="95">
        <v>12412</v>
      </c>
      <c r="AQ11" s="214"/>
      <c r="AR11" s="213">
        <v>2209</v>
      </c>
      <c r="AS11" s="187">
        <v>3385</v>
      </c>
      <c r="AT11" s="187">
        <v>4076</v>
      </c>
      <c r="AU11" s="187">
        <v>3366</v>
      </c>
      <c r="AV11" s="95">
        <v>13036</v>
      </c>
      <c r="AW11" s="214"/>
      <c r="AX11" s="213">
        <v>2109</v>
      </c>
      <c r="AY11" s="187">
        <v>3451</v>
      </c>
      <c r="AZ11" s="187">
        <v>4104</v>
      </c>
      <c r="BA11" s="187">
        <v>3385</v>
      </c>
      <c r="BB11" s="95">
        <v>13049</v>
      </c>
      <c r="BD11" s="213">
        <v>2059</v>
      </c>
      <c r="BE11" s="187">
        <v>3397</v>
      </c>
      <c r="BF11" s="187">
        <v>4055</v>
      </c>
      <c r="BG11" s="187">
        <v>3334</v>
      </c>
      <c r="BH11" s="95">
        <v>12845</v>
      </c>
      <c r="BI11" s="347"/>
      <c r="BJ11" s="213">
        <v>2165</v>
      </c>
      <c r="BK11" s="187">
        <v>3129</v>
      </c>
      <c r="BL11" s="187">
        <v>3890</v>
      </c>
      <c r="BM11" s="187">
        <v>3212</v>
      </c>
      <c r="BN11" s="95">
        <v>12396</v>
      </c>
      <c r="BP11" s="213">
        <v>2165</v>
      </c>
      <c r="BQ11" s="187">
        <v>3129</v>
      </c>
      <c r="BR11" s="187">
        <v>3890</v>
      </c>
      <c r="BS11" s="187">
        <v>3212</v>
      </c>
      <c r="BT11" s="95">
        <v>12396</v>
      </c>
      <c r="BU11" s="347"/>
      <c r="BV11" s="213">
        <v>1979</v>
      </c>
      <c r="BW11" s="187">
        <v>3225</v>
      </c>
      <c r="BX11" s="187">
        <v>3729</v>
      </c>
      <c r="BY11" s="187">
        <v>3027</v>
      </c>
      <c r="BZ11" s="95">
        <v>11960</v>
      </c>
      <c r="CB11" s="213">
        <v>1754</v>
      </c>
      <c r="CC11" s="187">
        <v>2924</v>
      </c>
      <c r="CD11" s="187">
        <v>3437</v>
      </c>
      <c r="CE11" s="187">
        <v>2891</v>
      </c>
      <c r="CF11" s="95">
        <f>SUM(CB11:CE11)</f>
        <v>11006</v>
      </c>
      <c r="CH11" s="213">
        <v>1928</v>
      </c>
      <c r="CI11" s="187">
        <v>3074</v>
      </c>
      <c r="CJ11" s="187">
        <v>3615</v>
      </c>
      <c r="CK11" s="187">
        <f>CL11-SUM(CH11:CJ11)</f>
        <v>3088</v>
      </c>
      <c r="CL11" s="95">
        <v>11705</v>
      </c>
      <c r="CN11" s="213">
        <v>1928</v>
      </c>
      <c r="CO11" s="187">
        <v>3074</v>
      </c>
      <c r="CP11" s="187">
        <v>3615</v>
      </c>
      <c r="CQ11" s="187">
        <f>CR11-SUM(CN11:CP11)</f>
        <v>3088</v>
      </c>
      <c r="CR11" s="95">
        <v>11705</v>
      </c>
      <c r="CT11" s="213">
        <v>1898</v>
      </c>
      <c r="CU11" s="187">
        <v>3463</v>
      </c>
      <c r="CV11" s="187">
        <v>4241</v>
      </c>
      <c r="CW11" s="187">
        <v>3588</v>
      </c>
      <c r="CX11" s="95">
        <v>13190</v>
      </c>
    </row>
    <row r="12" spans="1:102" x14ac:dyDescent="0.25">
      <c r="A12" s="42"/>
      <c r="B12" s="213"/>
      <c r="C12" s="187"/>
      <c r="D12" s="187"/>
      <c r="E12" s="187"/>
      <c r="F12" s="95"/>
      <c r="G12" s="214"/>
      <c r="H12" s="299"/>
      <c r="I12" s="187"/>
      <c r="J12" s="187"/>
      <c r="K12" s="187"/>
      <c r="L12" s="95"/>
      <c r="M12" s="214"/>
      <c r="N12" s="299"/>
      <c r="O12" s="187"/>
      <c r="P12" s="187"/>
      <c r="Q12" s="187"/>
      <c r="R12" s="95"/>
      <c r="S12" s="214"/>
      <c r="T12" s="213"/>
      <c r="U12" s="187"/>
      <c r="V12" s="187"/>
      <c r="W12" s="187"/>
      <c r="X12" s="95"/>
      <c r="Y12" s="214"/>
      <c r="Z12" s="213"/>
      <c r="AA12" s="187"/>
      <c r="AB12" s="187"/>
      <c r="AC12" s="187"/>
      <c r="AD12" s="95"/>
      <c r="AE12" s="214"/>
      <c r="AF12" s="213"/>
      <c r="AG12" s="187"/>
      <c r="AH12" s="187"/>
      <c r="AI12" s="187"/>
      <c r="AJ12" s="95"/>
      <c r="AK12" s="214"/>
      <c r="AL12" s="213"/>
      <c r="AM12" s="187"/>
      <c r="AN12" s="187"/>
      <c r="AO12" s="187"/>
      <c r="AP12" s="95"/>
      <c r="AQ12" s="214"/>
      <c r="AR12" s="213"/>
      <c r="AS12" s="187"/>
      <c r="AT12" s="187"/>
      <c r="AU12" s="187"/>
      <c r="AV12" s="95"/>
      <c r="AW12" s="214"/>
      <c r="AX12" s="213"/>
      <c r="AY12" s="187"/>
      <c r="AZ12" s="187"/>
      <c r="BA12" s="187"/>
      <c r="BB12" s="95"/>
      <c r="BD12" s="213"/>
      <c r="BE12" s="187"/>
      <c r="BF12" s="187"/>
      <c r="BG12" s="187"/>
      <c r="BH12" s="95"/>
      <c r="BJ12" s="213"/>
      <c r="BK12" s="187"/>
      <c r="BL12" s="187"/>
      <c r="BM12" s="187"/>
      <c r="BN12" s="95"/>
      <c r="BP12" s="213"/>
      <c r="BQ12" s="187"/>
      <c r="BR12" s="187"/>
      <c r="BS12" s="187"/>
      <c r="BT12" s="95"/>
      <c r="BV12" s="213"/>
      <c r="BW12" s="187"/>
      <c r="BX12" s="187"/>
      <c r="BY12" s="187"/>
      <c r="BZ12" s="95"/>
      <c r="CB12" s="213"/>
      <c r="CC12" s="187"/>
      <c r="CD12" s="187"/>
      <c r="CE12" s="187"/>
      <c r="CF12" s="95"/>
      <c r="CH12" s="213"/>
      <c r="CI12" s="187"/>
      <c r="CJ12" s="187"/>
      <c r="CK12" s="187"/>
      <c r="CL12" s="95"/>
      <c r="CN12" s="213"/>
      <c r="CO12" s="187"/>
      <c r="CP12" s="187"/>
      <c r="CQ12" s="187"/>
      <c r="CR12" s="95"/>
      <c r="CT12" s="213"/>
      <c r="CU12" s="187"/>
      <c r="CV12" s="187"/>
      <c r="CW12" s="187"/>
      <c r="CX12" s="95"/>
    </row>
    <row r="13" spans="1:102" x14ac:dyDescent="0.25">
      <c r="A13" s="42" t="s">
        <v>49</v>
      </c>
      <c r="B13" s="213">
        <v>-119</v>
      </c>
      <c r="C13" s="187">
        <v>157</v>
      </c>
      <c r="D13" s="187">
        <v>252</v>
      </c>
      <c r="E13" s="187">
        <v>132</v>
      </c>
      <c r="F13" s="95">
        <v>422</v>
      </c>
      <c r="G13" s="214"/>
      <c r="H13" s="299">
        <v>-115</v>
      </c>
      <c r="I13" s="187">
        <v>185</v>
      </c>
      <c r="J13" s="187">
        <v>312</v>
      </c>
      <c r="K13" s="187">
        <v>142</v>
      </c>
      <c r="L13" s="95">
        <v>524</v>
      </c>
      <c r="M13" s="214"/>
      <c r="N13" s="299">
        <v>-72</v>
      </c>
      <c r="O13" s="187">
        <v>208</v>
      </c>
      <c r="P13" s="187">
        <v>338</v>
      </c>
      <c r="Q13" s="187">
        <v>164</v>
      </c>
      <c r="R13" s="95">
        <v>638</v>
      </c>
      <c r="S13" s="214"/>
      <c r="T13" s="213">
        <v>-67</v>
      </c>
      <c r="U13" s="187">
        <v>223</v>
      </c>
      <c r="V13" s="187">
        <v>338</v>
      </c>
      <c r="W13" s="187">
        <v>188</v>
      </c>
      <c r="X13" s="95">
        <v>682</v>
      </c>
      <c r="Y13" s="214"/>
      <c r="Z13" s="213">
        <v>-115</v>
      </c>
      <c r="AA13" s="187">
        <v>190</v>
      </c>
      <c r="AB13" s="187">
        <v>327</v>
      </c>
      <c r="AC13" s="187">
        <v>139</v>
      </c>
      <c r="AD13" s="95">
        <v>541</v>
      </c>
      <c r="AE13" s="214"/>
      <c r="AF13" s="213">
        <v>-194</v>
      </c>
      <c r="AG13" s="187">
        <v>160</v>
      </c>
      <c r="AH13" s="187">
        <v>269</v>
      </c>
      <c r="AI13" s="187">
        <v>130</v>
      </c>
      <c r="AJ13" s="95">
        <v>365</v>
      </c>
      <c r="AK13" s="214"/>
      <c r="AL13" s="213">
        <v>-165</v>
      </c>
      <c r="AM13" s="187">
        <v>165</v>
      </c>
      <c r="AN13" s="187">
        <v>274</v>
      </c>
      <c r="AO13" s="187">
        <v>192</v>
      </c>
      <c r="AP13" s="95">
        <v>466</v>
      </c>
      <c r="AQ13" s="214"/>
      <c r="AR13" s="213">
        <v>-186</v>
      </c>
      <c r="AS13" s="187">
        <v>152</v>
      </c>
      <c r="AT13" s="187">
        <v>270</v>
      </c>
      <c r="AU13" s="187">
        <v>170</v>
      </c>
      <c r="AV13" s="95">
        <v>406</v>
      </c>
      <c r="AW13" s="214"/>
      <c r="AX13" s="213">
        <v>-203</v>
      </c>
      <c r="AY13" s="187">
        <v>127</v>
      </c>
      <c r="AZ13" s="187">
        <v>299</v>
      </c>
      <c r="BA13" s="187">
        <v>194</v>
      </c>
      <c r="BB13" s="95">
        <v>417</v>
      </c>
      <c r="BD13" s="213">
        <v>-206</v>
      </c>
      <c r="BE13" s="187">
        <v>119</v>
      </c>
      <c r="BF13" s="187">
        <v>288</v>
      </c>
      <c r="BG13" s="187">
        <v>189</v>
      </c>
      <c r="BH13" s="95">
        <v>390</v>
      </c>
      <c r="BI13" s="347"/>
      <c r="BJ13" s="213">
        <v>-215</v>
      </c>
      <c r="BK13" s="187">
        <v>101</v>
      </c>
      <c r="BL13" s="187">
        <v>287</v>
      </c>
      <c r="BM13" s="187">
        <v>159</v>
      </c>
      <c r="BN13" s="95">
        <v>332</v>
      </c>
      <c r="BP13" s="213">
        <v>-235</v>
      </c>
      <c r="BQ13" s="187">
        <v>108</v>
      </c>
      <c r="BR13" s="187">
        <v>293</v>
      </c>
      <c r="BS13" s="187">
        <v>166</v>
      </c>
      <c r="BT13" s="95">
        <v>332</v>
      </c>
      <c r="BU13" s="347"/>
      <c r="BV13" s="213">
        <v>-244</v>
      </c>
      <c r="BW13" s="187">
        <v>125</v>
      </c>
      <c r="BX13" s="187">
        <v>314</v>
      </c>
      <c r="BY13" s="187">
        <v>149</v>
      </c>
      <c r="BZ13" s="95">
        <v>344</v>
      </c>
      <c r="CB13" s="213">
        <v>-223</v>
      </c>
      <c r="CC13" s="187">
        <v>138</v>
      </c>
      <c r="CD13" s="187">
        <v>326</v>
      </c>
      <c r="CE13" s="187">
        <v>145</v>
      </c>
      <c r="CF13" s="95">
        <f>SUM(CB13:CE13)</f>
        <v>386</v>
      </c>
      <c r="CH13" s="213">
        <v>-264</v>
      </c>
      <c r="CI13" s="187">
        <v>128</v>
      </c>
      <c r="CJ13" s="187">
        <v>315</v>
      </c>
      <c r="CK13" s="187">
        <f>CL13-SUM(CH13:CJ13)</f>
        <v>183</v>
      </c>
      <c r="CL13" s="95">
        <v>362</v>
      </c>
      <c r="CN13" s="213">
        <v>-264</v>
      </c>
      <c r="CO13" s="187">
        <v>128</v>
      </c>
      <c r="CP13" s="187">
        <v>315</v>
      </c>
      <c r="CQ13" s="187">
        <f>CR13-SUM(CN13:CP13)</f>
        <v>183</v>
      </c>
      <c r="CR13" s="95">
        <v>362</v>
      </c>
      <c r="CT13" s="213">
        <v>-302</v>
      </c>
      <c r="CU13" s="187">
        <v>128</v>
      </c>
      <c r="CV13" s="187">
        <v>329</v>
      </c>
      <c r="CW13" s="187">
        <v>204</v>
      </c>
      <c r="CX13" s="95">
        <v>359</v>
      </c>
    </row>
    <row r="14" spans="1:102" x14ac:dyDescent="0.25">
      <c r="A14" s="42"/>
      <c r="B14" s="213"/>
      <c r="C14" s="187"/>
      <c r="D14" s="187"/>
      <c r="E14" s="187"/>
      <c r="F14" s="95"/>
      <c r="G14" s="214"/>
      <c r="H14" s="299"/>
      <c r="I14" s="187"/>
      <c r="J14" s="187"/>
      <c r="K14" s="187"/>
      <c r="L14" s="95"/>
      <c r="M14" s="214"/>
      <c r="N14" s="299"/>
      <c r="O14" s="187"/>
      <c r="P14" s="187"/>
      <c r="Q14" s="187"/>
      <c r="R14" s="95"/>
      <c r="S14" s="214"/>
      <c r="T14" s="213"/>
      <c r="U14" s="187"/>
      <c r="V14" s="187"/>
      <c r="W14" s="187"/>
      <c r="X14" s="95"/>
      <c r="Y14" s="214"/>
      <c r="Z14" s="213"/>
      <c r="AA14" s="187"/>
      <c r="AB14" s="187"/>
      <c r="AC14" s="187"/>
      <c r="AD14" s="95"/>
      <c r="AE14" s="214"/>
      <c r="AF14" s="213"/>
      <c r="AG14" s="187"/>
      <c r="AH14" s="187"/>
      <c r="AI14" s="187"/>
      <c r="AJ14" s="95"/>
      <c r="AK14" s="214"/>
      <c r="AL14" s="213"/>
      <c r="AM14" s="187"/>
      <c r="AN14" s="187"/>
      <c r="AO14" s="187"/>
      <c r="AP14" s="95"/>
      <c r="AQ14" s="214"/>
      <c r="AR14" s="213"/>
      <c r="AS14" s="187"/>
      <c r="AT14" s="187"/>
      <c r="AU14" s="187"/>
      <c r="AV14" s="95"/>
      <c r="AW14" s="214"/>
      <c r="AX14" s="213"/>
      <c r="AY14" s="187"/>
      <c r="AZ14" s="187"/>
      <c r="BA14" s="187"/>
      <c r="BB14" s="95"/>
      <c r="BD14" s="213"/>
      <c r="BE14" s="187"/>
      <c r="BF14" s="187"/>
      <c r="BG14" s="187"/>
      <c r="BH14" s="95"/>
      <c r="BJ14" s="213"/>
      <c r="BK14" s="187"/>
      <c r="BL14" s="187"/>
      <c r="BM14" s="187"/>
      <c r="BN14" s="95"/>
      <c r="BP14" s="213"/>
      <c r="BQ14" s="187"/>
      <c r="BR14" s="187"/>
      <c r="BS14" s="187"/>
      <c r="BT14" s="95"/>
      <c r="BV14" s="213"/>
      <c r="BW14" s="187"/>
      <c r="BX14" s="187"/>
      <c r="BY14" s="187"/>
      <c r="BZ14" s="95"/>
      <c r="CB14" s="213"/>
      <c r="CC14" s="187"/>
      <c r="CD14" s="187"/>
      <c r="CE14" s="187"/>
      <c r="CF14" s="95"/>
      <c r="CH14" s="213"/>
      <c r="CI14" s="187"/>
      <c r="CJ14" s="187"/>
      <c r="CK14" s="187"/>
      <c r="CL14" s="95"/>
      <c r="CN14" s="213"/>
      <c r="CO14" s="187"/>
      <c r="CP14" s="187"/>
      <c r="CQ14" s="187"/>
      <c r="CR14" s="95"/>
      <c r="CT14" s="213"/>
      <c r="CU14" s="187"/>
      <c r="CV14" s="187"/>
      <c r="CW14" s="187"/>
      <c r="CX14" s="95"/>
    </row>
    <row r="15" spans="1:102" x14ac:dyDescent="0.25">
      <c r="A15" s="44" t="s">
        <v>78</v>
      </c>
      <c r="B15" s="265">
        <v>-8.6357039187227869E-2</v>
      </c>
      <c r="C15" s="266">
        <v>6.0038240917782024E-2</v>
      </c>
      <c r="D15" s="266">
        <v>8.4168336673346694E-2</v>
      </c>
      <c r="E15" s="266">
        <v>5.170387779083431E-2</v>
      </c>
      <c r="F15" s="267">
        <v>4.4234800838574423E-2</v>
      </c>
      <c r="G15" s="266"/>
      <c r="H15" s="301">
        <v>-7.0336391437308868E-2</v>
      </c>
      <c r="I15" s="266">
        <v>6.4415041782729804E-2</v>
      </c>
      <c r="J15" s="266">
        <v>9.3134328358208951E-2</v>
      </c>
      <c r="K15" s="266">
        <v>4.9667715984610006E-2</v>
      </c>
      <c r="L15" s="267">
        <v>4.8898842851810377E-2</v>
      </c>
      <c r="M15" s="266"/>
      <c r="N15" s="301">
        <v>-3.7735849056603772E-2</v>
      </c>
      <c r="O15" s="266">
        <v>6.8942658269804447E-2</v>
      </c>
      <c r="P15" s="266">
        <v>9.4124199387357277E-2</v>
      </c>
      <c r="Q15" s="266">
        <v>5.1948051948051951E-2</v>
      </c>
      <c r="R15" s="267">
        <v>5.4656043861903536E-2</v>
      </c>
      <c r="S15" s="266"/>
      <c r="T15" s="265">
        <v>-3.0607583371402469E-2</v>
      </c>
      <c r="U15" s="266">
        <v>6.4787914003486338E-2</v>
      </c>
      <c r="V15" s="266">
        <v>8.4839357429718876E-2</v>
      </c>
      <c r="W15" s="266">
        <v>5.9231253938248268E-2</v>
      </c>
      <c r="X15" s="267">
        <v>5.3327077957619831E-2</v>
      </c>
      <c r="Y15" s="266"/>
      <c r="Z15" s="265">
        <v>-5.8316430020283978E-2</v>
      </c>
      <c r="AA15" s="266">
        <v>6.0432569974554706E-2</v>
      </c>
      <c r="AB15" s="266">
        <v>9.164798206278027E-2</v>
      </c>
      <c r="AC15" s="266">
        <v>4.7980669658267174E-2</v>
      </c>
      <c r="AD15" s="267">
        <v>4.6714446075468437E-2</v>
      </c>
      <c r="AE15" s="266"/>
      <c r="AF15" s="265">
        <v>-0.1061269146608315</v>
      </c>
      <c r="AG15" s="266">
        <v>5.0409577819785757E-2</v>
      </c>
      <c r="AH15" s="266">
        <v>7.1107586571504094E-2</v>
      </c>
      <c r="AI15" s="266">
        <v>4.5201668984700974E-2</v>
      </c>
      <c r="AJ15" s="267">
        <v>3.1300917588543004E-2</v>
      </c>
      <c r="AK15" s="266"/>
      <c r="AL15" s="265">
        <v>-7.7866918357715906E-2</v>
      </c>
      <c r="AM15" s="266">
        <v>5.0289545870161538E-2</v>
      </c>
      <c r="AN15" s="266">
        <v>7.2717622080679403E-2</v>
      </c>
      <c r="AO15" s="266">
        <v>5.9186189889025895E-2</v>
      </c>
      <c r="AP15" s="267">
        <v>3.7544311956171444E-2</v>
      </c>
      <c r="AQ15" s="266"/>
      <c r="AR15" s="265">
        <v>-8.4200995925758304E-2</v>
      </c>
      <c r="AS15" s="266">
        <v>4.4903988183161006E-2</v>
      </c>
      <c r="AT15" s="266">
        <v>6.6241413150147199E-2</v>
      </c>
      <c r="AU15" s="266">
        <v>5.0505050505050504E-2</v>
      </c>
      <c r="AV15" s="267">
        <v>3.1144522859772938E-2</v>
      </c>
      <c r="AW15" s="266"/>
      <c r="AX15" s="265">
        <v>-9.6254148885727794E-2</v>
      </c>
      <c r="AY15" s="266">
        <v>3.6800927267458705E-2</v>
      </c>
      <c r="AZ15" s="266">
        <v>7.2855750487329396E-2</v>
      </c>
      <c r="BA15" s="266">
        <v>5.7311669128508123E-2</v>
      </c>
      <c r="BB15" s="267">
        <v>3.1956471760288145E-2</v>
      </c>
      <c r="BD15" s="265">
        <v>-0.10004856726566294</v>
      </c>
      <c r="BE15" s="266">
        <v>3.5030909626140715E-2</v>
      </c>
      <c r="BF15" s="266">
        <v>7.1023427866831079E-2</v>
      </c>
      <c r="BG15" s="266">
        <v>5.6688662267546493E-2</v>
      </c>
      <c r="BH15" s="267">
        <v>3.036200856364344E-2</v>
      </c>
      <c r="BI15" s="347"/>
      <c r="BJ15" s="265">
        <v>-9.9307159353348731E-2</v>
      </c>
      <c r="BK15" s="266">
        <v>3.2278683285394696E-2</v>
      </c>
      <c r="BL15" s="266">
        <v>7.3778920308483292E-2</v>
      </c>
      <c r="BM15" s="266">
        <v>4.9501867995018677E-2</v>
      </c>
      <c r="BN15" s="267">
        <v>2.6782833171990966E-2</v>
      </c>
      <c r="BP15" s="265">
        <v>-0.108545034642032</v>
      </c>
      <c r="BQ15" s="266">
        <v>3.451581975071908E-2</v>
      </c>
      <c r="BR15" s="266">
        <v>7.532133676092545E-2</v>
      </c>
      <c r="BS15" s="266">
        <v>5.1681195516811954E-2</v>
      </c>
      <c r="BT15" s="267">
        <v>2.6782833171990966E-2</v>
      </c>
      <c r="BV15" s="265">
        <v>-0.12329459322890349</v>
      </c>
      <c r="BW15" s="266">
        <v>3.9E-2</v>
      </c>
      <c r="BX15" s="266">
        <v>8.4000000000000005E-2</v>
      </c>
      <c r="BY15" s="266">
        <v>4.9223653782623056E-2</v>
      </c>
      <c r="BZ15" s="267">
        <f>BZ13/BZ11</f>
        <v>2.8762541806020066E-2</v>
      </c>
      <c r="CB15" s="265">
        <v>-0.127</v>
      </c>
      <c r="CC15" s="266">
        <f>CC13/CC11</f>
        <v>4.7195622435020519E-2</v>
      </c>
      <c r="CD15" s="266">
        <f>CD13/CD11</f>
        <v>9.4850160023276106E-2</v>
      </c>
      <c r="CE15" s="266">
        <f>CE13/CE11</f>
        <v>5.0155655482531994E-2</v>
      </c>
      <c r="CF15" s="267">
        <f>CF13/CF11</f>
        <v>3.5071779029620206E-2</v>
      </c>
      <c r="CH15" s="265">
        <f>CH13/CH11</f>
        <v>-0.13692946058091288</v>
      </c>
      <c r="CI15" s="266">
        <f>CI13/CI11</f>
        <v>4.1639557579700719E-2</v>
      </c>
      <c r="CJ15" s="266">
        <f>CJ13/CJ11</f>
        <v>8.7136929460580909E-2</v>
      </c>
      <c r="CK15" s="266">
        <f>CK13/CK11</f>
        <v>5.9261658031088085E-2</v>
      </c>
      <c r="CL15" s="267">
        <f>CL13/CL11</f>
        <v>3.0926954293037164E-2</v>
      </c>
      <c r="CN15" s="265">
        <f>CN13/CN11</f>
        <v>-0.13692946058091288</v>
      </c>
      <c r="CO15" s="266">
        <f>CO13/CO11</f>
        <v>4.1639557579700719E-2</v>
      </c>
      <c r="CP15" s="266">
        <f>CP13/CP11</f>
        <v>8.7136929460580909E-2</v>
      </c>
      <c r="CQ15" s="266">
        <f>CQ13/CQ11</f>
        <v>5.9261658031088085E-2</v>
      </c>
      <c r="CR15" s="267">
        <f>CR13/CR11</f>
        <v>3.0926954293037164E-2</v>
      </c>
      <c r="CT15" s="265">
        <f>CT13/CT11</f>
        <v>-0.15911485774499473</v>
      </c>
      <c r="CU15" s="266">
        <f>CU13/CU11</f>
        <v>3.6962171527577248E-2</v>
      </c>
      <c r="CV15" s="266">
        <f>CV13/CV11</f>
        <v>7.7576043385993873E-2</v>
      </c>
      <c r="CW15" s="266">
        <f>CW13/CW11</f>
        <v>5.6856187290969896E-2</v>
      </c>
      <c r="CX15" s="267">
        <f>CX13/CX11</f>
        <v>2.7217589082638362E-2</v>
      </c>
    </row>
    <row r="16" spans="1:102" x14ac:dyDescent="0.25">
      <c r="A16" s="42"/>
      <c r="B16" s="213"/>
      <c r="C16" s="187"/>
      <c r="D16" s="187"/>
      <c r="E16" s="187"/>
      <c r="F16" s="95"/>
      <c r="G16" s="214"/>
      <c r="H16" s="299"/>
      <c r="I16" s="187"/>
      <c r="J16" s="187"/>
      <c r="K16" s="187"/>
      <c r="L16" s="95"/>
      <c r="M16" s="214"/>
      <c r="N16" s="299"/>
      <c r="O16" s="187"/>
      <c r="P16" s="187"/>
      <c r="Q16" s="187"/>
      <c r="R16" s="95"/>
      <c r="S16" s="214"/>
      <c r="T16" s="213"/>
      <c r="U16" s="187"/>
      <c r="V16" s="187"/>
      <c r="W16" s="187"/>
      <c r="X16" s="95"/>
      <c r="Y16" s="214"/>
      <c r="Z16" s="213"/>
      <c r="AA16" s="187"/>
      <c r="AB16" s="187"/>
      <c r="AC16" s="187"/>
      <c r="AD16" s="95"/>
      <c r="AE16" s="214"/>
      <c r="AF16" s="213"/>
      <c r="AG16" s="187"/>
      <c r="AH16" s="187"/>
      <c r="AI16" s="187"/>
      <c r="AJ16" s="95"/>
      <c r="AK16" s="214"/>
      <c r="AL16" s="213"/>
      <c r="AM16" s="187"/>
      <c r="AN16" s="187"/>
      <c r="AO16" s="187"/>
      <c r="AP16" s="95"/>
      <c r="AQ16" s="214"/>
      <c r="AR16" s="213"/>
      <c r="AS16" s="187"/>
      <c r="AT16" s="187"/>
      <c r="AU16" s="187"/>
      <c r="AV16" s="95"/>
      <c r="AW16" s="214"/>
      <c r="AX16" s="213"/>
      <c r="AY16" s="187"/>
      <c r="AZ16" s="187"/>
      <c r="BA16" s="187"/>
      <c r="BB16" s="95"/>
      <c r="BD16" s="213"/>
      <c r="BE16" s="187"/>
      <c r="BF16" s="187"/>
      <c r="BG16" s="187"/>
      <c r="BH16" s="95"/>
      <c r="BI16" s="347"/>
      <c r="BJ16" s="213"/>
      <c r="BK16" s="187"/>
      <c r="BL16" s="187"/>
      <c r="BM16" s="187"/>
      <c r="BN16" s="95"/>
      <c r="BP16" s="213"/>
      <c r="BQ16" s="187"/>
      <c r="BR16" s="187"/>
      <c r="BS16" s="187"/>
      <c r="BT16" s="95"/>
      <c r="BV16" s="213"/>
      <c r="BW16" s="187"/>
      <c r="BX16" s="187"/>
      <c r="BY16" s="187"/>
      <c r="BZ16" s="95"/>
      <c r="CB16" s="213"/>
      <c r="CC16" s="187"/>
      <c r="CD16" s="187"/>
      <c r="CE16" s="187"/>
      <c r="CF16" s="95"/>
      <c r="CH16" s="213"/>
      <c r="CI16" s="187"/>
      <c r="CJ16" s="187"/>
      <c r="CK16" s="187"/>
      <c r="CL16" s="95"/>
      <c r="CN16" s="213"/>
      <c r="CO16" s="187"/>
      <c r="CP16" s="187"/>
      <c r="CQ16" s="187"/>
      <c r="CR16" s="95"/>
      <c r="CT16" s="213"/>
      <c r="CU16" s="187"/>
      <c r="CV16" s="187"/>
      <c r="CW16" s="187"/>
      <c r="CX16" s="95"/>
    </row>
    <row r="17" spans="1:102" x14ac:dyDescent="0.25">
      <c r="A17" s="42" t="s">
        <v>79</v>
      </c>
      <c r="B17" s="213">
        <v>-70</v>
      </c>
      <c r="C17" s="187">
        <v>116</v>
      </c>
      <c r="D17" s="187">
        <v>188</v>
      </c>
      <c r="E17" s="187">
        <v>73</v>
      </c>
      <c r="F17" s="95">
        <v>307</v>
      </c>
      <c r="G17" s="214"/>
      <c r="H17" s="299">
        <v>-62</v>
      </c>
      <c r="I17" s="187">
        <v>132</v>
      </c>
      <c r="J17" s="187">
        <v>223</v>
      </c>
      <c r="K17" s="187">
        <v>103</v>
      </c>
      <c r="L17" s="95">
        <v>396</v>
      </c>
      <c r="M17" s="214"/>
      <c r="N17" s="299">
        <v>-34</v>
      </c>
      <c r="O17" s="187">
        <v>151</v>
      </c>
      <c r="P17" s="187">
        <v>244</v>
      </c>
      <c r="Q17" s="187">
        <v>113</v>
      </c>
      <c r="R17" s="95">
        <v>474</v>
      </c>
      <c r="S17" s="214"/>
      <c r="T17" s="213">
        <v>-27</v>
      </c>
      <c r="U17" s="187">
        <v>157</v>
      </c>
      <c r="V17" s="187">
        <v>246</v>
      </c>
      <c r="W17" s="187">
        <v>114</v>
      </c>
      <c r="X17" s="95">
        <v>490</v>
      </c>
      <c r="Y17" s="214"/>
      <c r="Z17" s="213">
        <v>-70</v>
      </c>
      <c r="AA17" s="187">
        <v>128</v>
      </c>
      <c r="AB17" s="187">
        <v>235</v>
      </c>
      <c r="AC17" s="187">
        <v>94</v>
      </c>
      <c r="AD17" s="95">
        <v>387</v>
      </c>
      <c r="AE17" s="214"/>
      <c r="AF17" s="213">
        <v>-129</v>
      </c>
      <c r="AG17" s="187">
        <v>100</v>
      </c>
      <c r="AH17" s="187">
        <v>186</v>
      </c>
      <c r="AI17" s="187">
        <v>67</v>
      </c>
      <c r="AJ17" s="95">
        <v>224</v>
      </c>
      <c r="AK17" s="214"/>
      <c r="AL17" s="213">
        <v>-117</v>
      </c>
      <c r="AM17" s="187">
        <v>119</v>
      </c>
      <c r="AN17" s="187">
        <v>207</v>
      </c>
      <c r="AO17" s="187">
        <v>127</v>
      </c>
      <c r="AP17" s="95">
        <v>336</v>
      </c>
      <c r="AQ17" s="214"/>
      <c r="AR17" s="213">
        <v>-127</v>
      </c>
      <c r="AS17" s="187">
        <v>108</v>
      </c>
      <c r="AT17" s="187">
        <v>197</v>
      </c>
      <c r="AU17" s="187">
        <v>124</v>
      </c>
      <c r="AV17" s="95">
        <v>302</v>
      </c>
      <c r="AW17" s="214"/>
      <c r="AX17" s="213">
        <v>-131</v>
      </c>
      <c r="AY17" s="187">
        <v>99</v>
      </c>
      <c r="AZ17" s="187">
        <v>219</v>
      </c>
      <c r="BA17" s="187">
        <v>125</v>
      </c>
      <c r="BB17" s="95">
        <v>312</v>
      </c>
      <c r="BD17" s="213">
        <v>-131</v>
      </c>
      <c r="BE17" s="187">
        <v>99</v>
      </c>
      <c r="BF17" s="187">
        <v>219</v>
      </c>
      <c r="BG17" s="187">
        <v>125</v>
      </c>
      <c r="BH17" s="95">
        <v>312</v>
      </c>
      <c r="BI17" s="347"/>
      <c r="BJ17" s="213" t="s">
        <v>160</v>
      </c>
      <c r="BK17" s="187">
        <v>72</v>
      </c>
      <c r="BL17" s="187">
        <v>198</v>
      </c>
      <c r="BM17" s="187">
        <v>89</v>
      </c>
      <c r="BN17" s="95">
        <v>604</v>
      </c>
      <c r="BP17" s="213" t="s">
        <v>178</v>
      </c>
      <c r="BQ17" s="187">
        <v>76</v>
      </c>
      <c r="BR17" s="187">
        <v>202</v>
      </c>
      <c r="BS17" s="187">
        <v>93</v>
      </c>
      <c r="BT17" s="95">
        <v>604</v>
      </c>
      <c r="BU17" s="347"/>
      <c r="BV17" s="213">
        <v>-170</v>
      </c>
      <c r="BW17" s="187">
        <v>101</v>
      </c>
      <c r="BX17" s="187">
        <v>258</v>
      </c>
      <c r="BY17" s="187">
        <v>45</v>
      </c>
      <c r="BZ17" s="95">
        <v>234</v>
      </c>
      <c r="CB17" s="213">
        <v>-171</v>
      </c>
      <c r="CC17" s="187">
        <v>100</v>
      </c>
      <c r="CD17" s="187">
        <v>238</v>
      </c>
      <c r="CE17" s="187">
        <v>188</v>
      </c>
      <c r="CF17" s="95">
        <f>SUM(CB17:CE17)</f>
        <v>355</v>
      </c>
      <c r="CH17" s="213">
        <v>-195</v>
      </c>
      <c r="CI17" s="187">
        <v>107</v>
      </c>
      <c r="CJ17" s="187">
        <v>248</v>
      </c>
      <c r="CK17" s="187">
        <f>CL17-SUM(CH17:CJ17)</f>
        <v>168</v>
      </c>
      <c r="CL17" s="95">
        <v>328</v>
      </c>
      <c r="CN17" s="213">
        <v>-195</v>
      </c>
      <c r="CO17" s="187">
        <v>107</v>
      </c>
      <c r="CP17" s="187">
        <v>248</v>
      </c>
      <c r="CQ17" s="187">
        <f>CR17-SUM(CN17:CP17)</f>
        <v>168</v>
      </c>
      <c r="CR17" s="95">
        <v>328</v>
      </c>
      <c r="CT17" s="213">
        <v>-218</v>
      </c>
      <c r="CU17" s="187">
        <v>88</v>
      </c>
      <c r="CV17" s="187">
        <v>240</v>
      </c>
      <c r="CW17" s="187">
        <v>116</v>
      </c>
      <c r="CX17" s="95">
        <v>226</v>
      </c>
    </row>
    <row r="18" spans="1:102" ht="15.75" customHeight="1" thickBot="1" x14ac:dyDescent="0.3">
      <c r="A18" s="66"/>
      <c r="B18" s="268"/>
      <c r="C18" s="269"/>
      <c r="D18" s="269"/>
      <c r="E18" s="269"/>
      <c r="F18" s="270"/>
      <c r="G18" s="214"/>
      <c r="H18" s="268"/>
      <c r="I18" s="269"/>
      <c r="J18" s="269"/>
      <c r="K18" s="269"/>
      <c r="L18" s="270"/>
      <c r="M18" s="214"/>
      <c r="N18" s="268"/>
      <c r="O18" s="269"/>
      <c r="P18" s="269"/>
      <c r="Q18" s="269"/>
      <c r="R18" s="270"/>
      <c r="S18" s="214"/>
      <c r="T18" s="268"/>
      <c r="U18" s="269"/>
      <c r="V18" s="269"/>
      <c r="W18" s="269"/>
      <c r="X18" s="270"/>
      <c r="Y18" s="214"/>
      <c r="Z18" s="268"/>
      <c r="AA18" s="269"/>
      <c r="AB18" s="269"/>
      <c r="AC18" s="269"/>
      <c r="AD18" s="135"/>
      <c r="AE18" s="214"/>
      <c r="AF18" s="268"/>
      <c r="AG18" s="269"/>
      <c r="AH18" s="269"/>
      <c r="AI18" s="269"/>
      <c r="AJ18" s="135"/>
      <c r="AK18" s="214"/>
      <c r="AL18" s="268"/>
      <c r="AM18" s="269"/>
      <c r="AN18" s="269"/>
      <c r="AO18" s="269"/>
      <c r="AP18" s="135"/>
      <c r="AQ18" s="214"/>
      <c r="AR18" s="268"/>
      <c r="AS18" s="269"/>
      <c r="AT18" s="269"/>
      <c r="AU18" s="269"/>
      <c r="AV18" s="135"/>
      <c r="AW18" s="214"/>
      <c r="AX18" s="268"/>
      <c r="AY18" s="269"/>
      <c r="AZ18" s="269"/>
      <c r="BA18" s="269"/>
      <c r="BB18" s="135"/>
      <c r="BD18" s="268"/>
      <c r="BE18" s="269"/>
      <c r="BF18" s="269"/>
      <c r="BG18" s="269"/>
      <c r="BH18" s="135"/>
      <c r="BI18" s="347"/>
      <c r="BJ18" s="268"/>
      <c r="BK18" s="269"/>
      <c r="BL18" s="269"/>
      <c r="BM18" s="269"/>
      <c r="BN18" s="135"/>
      <c r="BP18" s="268"/>
      <c r="BQ18" s="269"/>
      <c r="BR18" s="269"/>
      <c r="BS18" s="269"/>
      <c r="BT18" s="135"/>
      <c r="BV18" s="268"/>
      <c r="BW18" s="269"/>
      <c r="BX18" s="269"/>
      <c r="BY18" s="269"/>
      <c r="BZ18" s="135"/>
      <c r="CB18" s="268"/>
      <c r="CC18" s="269"/>
      <c r="CD18" s="269"/>
      <c r="CE18" s="269"/>
      <c r="CF18" s="135"/>
      <c r="CH18" s="268"/>
      <c r="CI18" s="269"/>
      <c r="CJ18" s="269"/>
      <c r="CK18" s="269"/>
      <c r="CL18" s="135"/>
      <c r="CN18" s="268"/>
      <c r="CO18" s="269"/>
      <c r="CP18" s="269"/>
      <c r="CQ18" s="269"/>
      <c r="CR18" s="135"/>
      <c r="CT18" s="268"/>
      <c r="CU18" s="269"/>
      <c r="CV18" s="269"/>
      <c r="CW18" s="269"/>
      <c r="CX18" s="135"/>
    </row>
    <row r="19" spans="1:102" s="24" customFormat="1" ht="12.75" customHeight="1" x14ac:dyDescent="0.25">
      <c r="A19" s="71"/>
      <c r="B19" s="85"/>
      <c r="C19" s="85"/>
      <c r="D19" s="85"/>
      <c r="E19" s="85"/>
      <c r="F19" s="85"/>
      <c r="G19" s="12"/>
      <c r="H19" s="85"/>
      <c r="I19" s="12"/>
      <c r="J19" s="85"/>
      <c r="K19" s="85"/>
      <c r="L19" s="85"/>
      <c r="M19" s="12"/>
      <c r="N19" s="85"/>
      <c r="O19" s="12"/>
      <c r="P19" s="85"/>
      <c r="Q19" s="85"/>
      <c r="R19" s="85"/>
      <c r="S19" s="12"/>
      <c r="T19" s="85"/>
      <c r="U19" s="85"/>
      <c r="V19" s="85"/>
      <c r="W19" s="85"/>
      <c r="X19" s="85"/>
      <c r="Y19" s="12"/>
      <c r="Z19" s="85"/>
      <c r="AA19" s="85"/>
      <c r="AB19" s="85"/>
      <c r="AC19" s="85"/>
      <c r="AD19" s="152"/>
      <c r="AE19" s="12"/>
      <c r="AF19" s="85"/>
      <c r="AG19" s="85"/>
      <c r="AH19" s="85"/>
      <c r="AI19" s="85"/>
      <c r="AJ19" s="152"/>
      <c r="AK19" s="12"/>
      <c r="AL19" s="85"/>
      <c r="AM19" s="85"/>
      <c r="AN19" s="85"/>
      <c r="AO19" s="85"/>
      <c r="AP19" s="152"/>
      <c r="AQ19" s="12"/>
      <c r="AR19" s="85"/>
      <c r="AS19" s="85"/>
      <c r="AT19" s="85"/>
      <c r="AU19" s="85"/>
      <c r="AV19" s="152"/>
      <c r="AW19" s="12"/>
      <c r="AX19" s="85"/>
      <c r="AY19" s="85"/>
      <c r="AZ19" s="85"/>
      <c r="BA19" s="85"/>
      <c r="BB19" s="152"/>
      <c r="BD19" s="424"/>
      <c r="BE19" s="424"/>
      <c r="BF19" s="424"/>
      <c r="BG19" s="424"/>
      <c r="BJ19" s="576" t="s">
        <v>161</v>
      </c>
      <c r="BK19" s="576"/>
      <c r="BL19" s="576"/>
      <c r="BM19" s="576"/>
      <c r="BN19" s="576"/>
      <c r="BO19" s="576"/>
      <c r="BP19" s="576"/>
      <c r="BQ19" s="576"/>
      <c r="BR19" s="576"/>
      <c r="BS19" s="576"/>
      <c r="BT19" s="576"/>
    </row>
    <row r="20" spans="1:102" s="24" customFormat="1" x14ac:dyDescent="0.25">
      <c r="A20" s="74" t="s">
        <v>106</v>
      </c>
      <c r="B20" s="153"/>
      <c r="C20" s="153"/>
      <c r="D20" s="153"/>
      <c r="E20" s="153"/>
      <c r="F20" s="153"/>
      <c r="G20" s="154"/>
      <c r="H20" s="153"/>
      <c r="I20" s="154"/>
      <c r="J20" s="153"/>
      <c r="K20" s="153"/>
      <c r="L20" s="153"/>
      <c r="M20" s="154"/>
      <c r="N20" s="153"/>
      <c r="O20" s="12"/>
      <c r="P20" s="85"/>
      <c r="Q20" s="85"/>
      <c r="R20" s="85"/>
      <c r="S20" s="12"/>
      <c r="T20" s="85"/>
      <c r="U20" s="85"/>
      <c r="V20" s="85"/>
      <c r="W20" s="85"/>
      <c r="X20" s="85"/>
      <c r="Y20" s="12"/>
      <c r="Z20" s="85"/>
      <c r="AA20" s="85"/>
      <c r="AB20" s="85"/>
      <c r="AC20" s="85"/>
      <c r="AD20" s="85"/>
      <c r="AE20" s="12"/>
      <c r="AF20" s="349"/>
      <c r="AG20" s="349"/>
      <c r="AH20" s="349"/>
      <c r="AI20" s="349"/>
      <c r="AJ20" s="85"/>
      <c r="AK20" s="12"/>
      <c r="AL20" s="85"/>
      <c r="AM20" s="85"/>
      <c r="AN20" s="349"/>
      <c r="AO20" s="85"/>
      <c r="AP20" s="85"/>
      <c r="AQ20" s="12"/>
      <c r="AR20" s="85"/>
      <c r="AS20" s="85"/>
      <c r="AT20" s="349"/>
      <c r="AU20" s="85"/>
      <c r="AV20" s="85"/>
      <c r="AW20" s="12"/>
      <c r="AX20" s="85"/>
      <c r="AY20" s="85"/>
      <c r="AZ20" s="349"/>
      <c r="BA20" s="85"/>
      <c r="BB20" s="85"/>
      <c r="BJ20" s="576"/>
      <c r="BK20" s="576"/>
      <c r="BL20" s="576"/>
      <c r="BM20" s="576"/>
      <c r="BN20" s="576"/>
      <c r="BO20" s="576"/>
      <c r="BP20" s="576"/>
      <c r="BQ20" s="576"/>
      <c r="BR20" s="576"/>
      <c r="BS20" s="576"/>
      <c r="BT20" s="576"/>
      <c r="BV20" s="424"/>
      <c r="BW20" s="424"/>
      <c r="BX20" s="424"/>
      <c r="BY20" s="424"/>
      <c r="BZ20" s="424"/>
      <c r="CA20" s="424"/>
      <c r="CB20" s="424"/>
      <c r="CC20" s="424"/>
      <c r="CD20" s="424"/>
      <c r="CE20" s="424"/>
      <c r="CF20" s="424"/>
      <c r="CH20" s="424"/>
      <c r="CI20" s="424"/>
      <c r="CJ20" s="424"/>
      <c r="CK20" s="424"/>
      <c r="CL20" s="424"/>
      <c r="CN20" s="424"/>
      <c r="CO20" s="424"/>
      <c r="CP20" s="424"/>
      <c r="CQ20" s="424"/>
      <c r="CR20" s="424"/>
      <c r="CT20" s="424"/>
      <c r="CU20" s="424"/>
      <c r="CV20" s="424"/>
      <c r="CW20" s="424"/>
      <c r="CX20" s="424"/>
    </row>
    <row r="21" spans="1:102" s="24" customFormat="1" x14ac:dyDescent="0.25">
      <c r="A21" s="74" t="s">
        <v>122</v>
      </c>
      <c r="B21" s="85"/>
      <c r="C21" s="85"/>
      <c r="D21" s="85"/>
      <c r="E21" s="85"/>
      <c r="F21" s="85"/>
      <c r="G21" s="12"/>
      <c r="H21" s="85"/>
      <c r="I21" s="12"/>
      <c r="J21" s="85"/>
      <c r="K21" s="85"/>
      <c r="L21" s="85"/>
      <c r="M21" s="12"/>
      <c r="N21" s="85"/>
      <c r="O21" s="12"/>
      <c r="P21" s="85"/>
      <c r="Q21" s="85"/>
      <c r="R21" s="85"/>
      <c r="S21" s="12"/>
      <c r="T21" s="85"/>
      <c r="U21" s="85"/>
      <c r="V21" s="85"/>
      <c r="W21" s="85"/>
      <c r="X21" s="85"/>
      <c r="Y21" s="12"/>
      <c r="Z21" s="85"/>
      <c r="AA21" s="85"/>
      <c r="AB21" s="85"/>
      <c r="AC21" s="85"/>
      <c r="AD21" s="85"/>
      <c r="AE21" s="12"/>
      <c r="AF21" s="85"/>
      <c r="AG21" s="85"/>
      <c r="AH21" s="85"/>
      <c r="AI21" s="85"/>
      <c r="AJ21" s="85"/>
      <c r="AK21" s="12"/>
      <c r="AL21" s="85"/>
      <c r="AM21" s="85"/>
      <c r="AN21" s="85"/>
      <c r="AO21" s="85"/>
      <c r="AP21" s="85"/>
      <c r="AQ21" s="12"/>
      <c r="AR21" s="85"/>
      <c r="AS21" s="85"/>
      <c r="AT21" s="85"/>
      <c r="AU21" s="85"/>
      <c r="AV21" s="85"/>
      <c r="AW21" s="12"/>
      <c r="AX21" s="349"/>
      <c r="AY21" s="85"/>
      <c r="AZ21" s="85"/>
      <c r="BA21" s="85"/>
      <c r="BB21" s="85"/>
      <c r="BD21" s="574"/>
      <c r="BE21" s="575"/>
      <c r="BF21" s="575"/>
      <c r="BG21" s="575"/>
      <c r="BH21" s="575"/>
      <c r="BJ21" s="349"/>
      <c r="BK21" s="85"/>
      <c r="BL21" s="85"/>
      <c r="BM21" s="85"/>
      <c r="BN21" s="85"/>
      <c r="BV21" s="349"/>
      <c r="BW21" s="85"/>
      <c r="BX21" s="85"/>
      <c r="BY21" s="85"/>
      <c r="BZ21" s="85"/>
      <c r="CB21" s="349"/>
      <c r="CC21" s="85"/>
      <c r="CD21" s="85"/>
      <c r="CE21" s="85"/>
      <c r="CF21" s="85"/>
      <c r="CH21" s="349"/>
      <c r="CI21" s="85"/>
      <c r="CJ21" s="85"/>
      <c r="CK21" s="85"/>
      <c r="CL21" s="85"/>
      <c r="CN21" s="349"/>
      <c r="CO21" s="85"/>
      <c r="CP21" s="85"/>
      <c r="CQ21" s="85"/>
      <c r="CR21" s="85"/>
      <c r="CT21" s="349"/>
      <c r="CU21" s="85"/>
      <c r="CV21" s="85"/>
      <c r="CW21" s="85"/>
      <c r="CX21" s="85"/>
    </row>
    <row r="22" spans="1:102" s="24" customFormat="1" x14ac:dyDescent="0.25">
      <c r="A22" s="17"/>
      <c r="B22" s="85"/>
      <c r="C22" s="85"/>
      <c r="D22" s="85"/>
      <c r="E22" s="85"/>
      <c r="F22" s="85"/>
      <c r="G22" s="12"/>
      <c r="H22" s="85"/>
      <c r="I22" s="12"/>
      <c r="J22" s="85"/>
      <c r="K22" s="85"/>
      <c r="L22" s="85"/>
      <c r="M22" s="12"/>
      <c r="N22" s="85"/>
      <c r="O22" s="12"/>
      <c r="P22" s="85"/>
      <c r="Q22" s="85"/>
      <c r="R22" s="85"/>
      <c r="S22" s="12"/>
      <c r="T22" s="85"/>
      <c r="U22" s="85"/>
      <c r="V22" s="85"/>
      <c r="W22" s="85"/>
      <c r="X22" s="85"/>
      <c r="Y22" s="12"/>
      <c r="Z22" s="85"/>
      <c r="AA22" s="85"/>
      <c r="AB22" s="85"/>
      <c r="AC22" s="85"/>
      <c r="AD22" s="85"/>
      <c r="AE22" s="12"/>
      <c r="AF22" s="85"/>
      <c r="AG22" s="85"/>
      <c r="AH22" s="85"/>
      <c r="AI22" s="85"/>
      <c r="AJ22" s="85"/>
      <c r="AK22" s="12"/>
      <c r="AL22" s="85"/>
      <c r="AM22" s="85"/>
      <c r="AN22" s="85"/>
      <c r="AO22" s="85"/>
      <c r="AP22" s="85"/>
      <c r="AQ22" s="12"/>
      <c r="AR22" s="85"/>
      <c r="AS22" s="85"/>
      <c r="AT22" s="85"/>
      <c r="AU22" s="85"/>
      <c r="AV22" s="85"/>
      <c r="AW22" s="12"/>
      <c r="AX22" s="85"/>
      <c r="AY22" s="85"/>
      <c r="AZ22" s="85"/>
      <c r="BA22" s="85"/>
      <c r="BB22" s="85"/>
      <c r="BD22" s="575"/>
      <c r="BE22" s="575"/>
      <c r="BF22" s="575"/>
      <c r="BG22" s="575"/>
      <c r="BH22" s="575"/>
      <c r="BJ22" s="85"/>
      <c r="BK22" s="85"/>
      <c r="BL22" s="85"/>
      <c r="BM22" s="85"/>
      <c r="BN22" s="85"/>
      <c r="BV22" s="85"/>
      <c r="BW22" s="85"/>
      <c r="BX22" s="85"/>
      <c r="BY22" s="85"/>
      <c r="BZ22" s="85"/>
      <c r="CB22" s="85"/>
      <c r="CC22" s="85"/>
      <c r="CD22" s="85"/>
      <c r="CE22" s="85"/>
      <c r="CF22" s="85"/>
      <c r="CH22" s="85"/>
      <c r="CI22" s="85"/>
      <c r="CJ22" s="85"/>
      <c r="CK22" s="85"/>
      <c r="CL22" s="85"/>
      <c r="CN22" s="85"/>
      <c r="CO22" s="85"/>
      <c r="CP22" s="85"/>
      <c r="CQ22" s="85"/>
      <c r="CR22" s="85"/>
      <c r="CT22" s="85"/>
      <c r="CU22" s="85"/>
      <c r="CV22" s="85"/>
      <c r="CW22" s="85"/>
      <c r="CX22" s="85"/>
    </row>
    <row r="23" spans="1:102" s="24" customFormat="1" x14ac:dyDescent="0.25">
      <c r="A23" s="17"/>
      <c r="B23" s="85"/>
      <c r="C23" s="85"/>
      <c r="D23" s="85"/>
      <c r="E23" s="85"/>
      <c r="F23" s="85"/>
      <c r="G23" s="12"/>
      <c r="H23" s="85"/>
      <c r="I23" s="12"/>
      <c r="J23" s="85"/>
      <c r="K23" s="85"/>
      <c r="L23" s="85"/>
      <c r="M23" s="12"/>
      <c r="N23" s="85"/>
      <c r="O23" s="12"/>
      <c r="P23" s="85"/>
      <c r="Q23" s="85"/>
      <c r="R23" s="85"/>
      <c r="S23" s="12"/>
      <c r="T23" s="85"/>
      <c r="U23" s="85"/>
      <c r="V23" s="85"/>
      <c r="W23" s="85"/>
      <c r="X23" s="85"/>
      <c r="Y23" s="12"/>
      <c r="Z23" s="85"/>
      <c r="AA23" s="85"/>
      <c r="AB23" s="85"/>
      <c r="AC23" s="85"/>
      <c r="AD23" s="85"/>
      <c r="AE23" s="12"/>
      <c r="AF23" s="85"/>
      <c r="AG23" s="85"/>
      <c r="AH23" s="85"/>
      <c r="AI23" s="85"/>
      <c r="AJ23" s="85"/>
      <c r="AK23" s="12"/>
      <c r="AL23" s="85"/>
      <c r="AM23" s="85"/>
      <c r="AN23" s="85"/>
      <c r="AO23" s="85"/>
      <c r="AP23" s="85"/>
      <c r="AQ23" s="12"/>
      <c r="AR23" s="85"/>
      <c r="AS23" s="85"/>
      <c r="AT23" s="85"/>
      <c r="AU23" s="85"/>
      <c r="AV23" s="85"/>
      <c r="AW23" s="12"/>
      <c r="AX23" s="85"/>
      <c r="AY23" s="85"/>
      <c r="AZ23" s="85"/>
      <c r="BA23" s="85"/>
      <c r="BB23" s="85"/>
      <c r="BD23" s="575"/>
      <c r="BE23" s="575"/>
      <c r="BF23" s="575"/>
      <c r="BG23" s="575"/>
      <c r="BH23" s="575"/>
      <c r="BJ23" s="85"/>
      <c r="BK23" s="85"/>
      <c r="BL23" s="85"/>
      <c r="BM23" s="85"/>
      <c r="BN23" s="85"/>
      <c r="BV23" s="85"/>
      <c r="BW23" s="85"/>
      <c r="BX23" s="85"/>
      <c r="BY23" s="85"/>
      <c r="BZ23" s="85"/>
      <c r="CB23" s="85"/>
      <c r="CC23" s="85"/>
      <c r="CD23" s="85"/>
      <c r="CE23" s="85"/>
      <c r="CF23" s="85"/>
      <c r="CH23" s="85"/>
      <c r="CI23" s="85"/>
      <c r="CJ23" s="85"/>
      <c r="CK23" s="85"/>
      <c r="CL23" s="85"/>
      <c r="CN23" s="85"/>
      <c r="CO23" s="85"/>
      <c r="CP23" s="85"/>
      <c r="CQ23" s="85"/>
      <c r="CR23" s="85"/>
      <c r="CT23" s="85"/>
      <c r="CU23" s="85"/>
      <c r="CV23" s="85"/>
      <c r="CW23" s="85"/>
      <c r="CX23" s="85"/>
    </row>
    <row r="24" spans="1:102" s="24" customFormat="1" ht="15.75" thickBot="1" x14ac:dyDescent="0.3">
      <c r="A24" s="62"/>
      <c r="B24" s="85"/>
      <c r="C24" s="85"/>
      <c r="D24" s="85"/>
      <c r="E24" s="85"/>
      <c r="F24" s="85"/>
      <c r="G24" s="12"/>
      <c r="H24" s="85"/>
      <c r="I24" s="12"/>
      <c r="J24" s="85"/>
      <c r="K24" s="85"/>
      <c r="L24" s="85"/>
      <c r="M24" s="12"/>
      <c r="N24" s="85"/>
      <c r="O24" s="12"/>
      <c r="P24" s="85"/>
      <c r="Q24" s="85"/>
      <c r="R24" s="85"/>
      <c r="S24" s="12"/>
      <c r="T24" s="85"/>
      <c r="U24" s="85"/>
      <c r="V24" s="85"/>
      <c r="W24" s="85"/>
      <c r="X24" s="85"/>
      <c r="Y24" s="12"/>
      <c r="Z24" s="85"/>
      <c r="AA24" s="85"/>
      <c r="AB24" s="85"/>
      <c r="AC24" s="85"/>
      <c r="AD24" s="85"/>
      <c r="AE24" s="12"/>
      <c r="AF24" s="85"/>
      <c r="AG24" s="85"/>
      <c r="AH24" s="85"/>
      <c r="AI24" s="85"/>
      <c r="AJ24" s="85"/>
      <c r="AK24" s="12"/>
      <c r="AL24" s="85"/>
      <c r="AM24" s="85"/>
      <c r="AN24" s="85"/>
      <c r="AO24" s="85"/>
      <c r="AP24" s="85"/>
      <c r="AQ24" s="12"/>
      <c r="AR24" s="85"/>
      <c r="AS24" s="85"/>
      <c r="AT24" s="85"/>
      <c r="AU24" s="85"/>
      <c r="AV24" s="85"/>
      <c r="AW24" s="12"/>
      <c r="AX24" s="85"/>
      <c r="AY24" s="85"/>
      <c r="AZ24" s="85"/>
      <c r="BA24" s="85"/>
      <c r="BB24" s="85"/>
      <c r="BC24" s="18"/>
      <c r="BD24" s="412"/>
      <c r="BE24" s="421"/>
      <c r="BF24" s="421"/>
      <c r="BG24" s="421"/>
      <c r="BH24" s="412"/>
      <c r="BI24" s="18"/>
      <c r="BJ24" s="85"/>
      <c r="BK24" s="85"/>
      <c r="BL24" s="85"/>
      <c r="BM24" s="85"/>
      <c r="BN24" s="85"/>
      <c r="BO24" s="18"/>
      <c r="BP24" s="18"/>
      <c r="BQ24" s="18"/>
      <c r="BR24" s="18"/>
      <c r="BS24" s="18"/>
      <c r="BT24" s="18"/>
      <c r="BU24" s="18"/>
      <c r="BV24" s="85"/>
      <c r="BW24" s="85"/>
      <c r="BX24" s="85"/>
      <c r="BY24" s="85"/>
      <c r="BZ24" s="85"/>
      <c r="CB24" s="85"/>
      <c r="CC24" s="85"/>
      <c r="CD24" s="85"/>
      <c r="CE24" s="85"/>
      <c r="CF24" s="85"/>
      <c r="CH24" s="85"/>
      <c r="CI24" s="85"/>
      <c r="CJ24" s="85"/>
      <c r="CK24" s="85"/>
      <c r="CL24" s="85"/>
      <c r="CN24" s="85"/>
      <c r="CO24" s="85"/>
      <c r="CP24" s="85"/>
      <c r="CQ24" s="85"/>
      <c r="CR24" s="85"/>
      <c r="CT24" s="85"/>
      <c r="CU24" s="85"/>
      <c r="CV24" s="85"/>
      <c r="CW24" s="85"/>
      <c r="CX24" s="85"/>
    </row>
    <row r="25" spans="1:102" ht="17.25" thickTop="1" thickBot="1" x14ac:dyDescent="0.3">
      <c r="A25" s="195" t="s">
        <v>80</v>
      </c>
      <c r="B25" s="562">
        <v>2005</v>
      </c>
      <c r="C25" s="563"/>
      <c r="D25" s="563"/>
      <c r="E25" s="563"/>
      <c r="F25" s="563"/>
      <c r="G25" s="377"/>
      <c r="H25" s="556" t="s">
        <v>22</v>
      </c>
      <c r="I25" s="556"/>
      <c r="J25" s="556"/>
      <c r="K25" s="556"/>
      <c r="L25" s="556"/>
      <c r="M25" s="194"/>
      <c r="N25" s="558" t="s">
        <v>23</v>
      </c>
      <c r="O25" s="558"/>
      <c r="P25" s="558"/>
      <c r="Q25" s="558"/>
      <c r="R25" s="558"/>
      <c r="S25" s="194"/>
      <c r="T25" s="558" t="s">
        <v>24</v>
      </c>
      <c r="U25" s="558"/>
      <c r="V25" s="558"/>
      <c r="W25" s="558"/>
      <c r="X25" s="558"/>
      <c r="Y25" s="194"/>
      <c r="Z25" s="558" t="s">
        <v>25</v>
      </c>
      <c r="AA25" s="558"/>
      <c r="AB25" s="558"/>
      <c r="AC25" s="558"/>
      <c r="AD25" s="558"/>
      <c r="AE25" s="194"/>
      <c r="AF25" s="558" t="s">
        <v>109</v>
      </c>
      <c r="AG25" s="558"/>
      <c r="AH25" s="558"/>
      <c r="AI25" s="558"/>
      <c r="AJ25" s="558"/>
      <c r="AK25" s="194"/>
      <c r="AL25" s="558" t="s">
        <v>117</v>
      </c>
      <c r="AM25" s="558"/>
      <c r="AN25" s="558"/>
      <c r="AO25" s="558"/>
      <c r="AP25" s="558"/>
      <c r="AQ25" s="194"/>
      <c r="AR25" s="558" t="s">
        <v>131</v>
      </c>
      <c r="AS25" s="558"/>
      <c r="AT25" s="558"/>
      <c r="AU25" s="558"/>
      <c r="AV25" s="558"/>
      <c r="AW25" s="194"/>
      <c r="AX25" s="558" t="s">
        <v>136</v>
      </c>
      <c r="AY25" s="558"/>
      <c r="AZ25" s="558"/>
      <c r="BA25" s="558"/>
      <c r="BB25" s="565"/>
      <c r="BC25" s="498"/>
      <c r="BD25" s="498"/>
      <c r="BE25" s="498"/>
      <c r="BF25" s="498"/>
      <c r="BG25" s="498"/>
      <c r="BH25" s="498"/>
      <c r="BI25" s="498"/>
      <c r="BJ25" s="572" t="s">
        <v>158</v>
      </c>
      <c r="BK25" s="566"/>
      <c r="BL25" s="566"/>
      <c r="BM25" s="566"/>
      <c r="BN25" s="571"/>
      <c r="BO25" s="498"/>
      <c r="BP25" s="498"/>
      <c r="BQ25" s="498"/>
      <c r="BR25" s="498"/>
      <c r="BS25" s="498"/>
      <c r="BT25" s="498"/>
      <c r="BU25" s="498"/>
      <c r="BV25" s="572" t="s">
        <v>190</v>
      </c>
      <c r="BW25" s="566"/>
      <c r="BX25" s="566"/>
      <c r="BY25" s="566"/>
      <c r="BZ25" s="571"/>
      <c r="CA25" s="499"/>
      <c r="CB25" s="572" t="s">
        <v>223</v>
      </c>
      <c r="CC25" s="566"/>
      <c r="CD25" s="566"/>
      <c r="CE25" s="566"/>
      <c r="CF25" s="571"/>
      <c r="CH25" s="572">
        <v>2017</v>
      </c>
      <c r="CI25" s="566"/>
      <c r="CJ25" s="566"/>
      <c r="CK25" s="566"/>
      <c r="CL25" s="571"/>
      <c r="CN25" s="572" t="s">
        <v>233</v>
      </c>
      <c r="CO25" s="566"/>
      <c r="CP25" s="566"/>
      <c r="CQ25" s="566"/>
      <c r="CR25" s="571"/>
      <c r="CT25" s="572">
        <v>2018</v>
      </c>
      <c r="CU25" s="566"/>
      <c r="CV25" s="566"/>
      <c r="CW25" s="566"/>
      <c r="CX25" s="571"/>
    </row>
    <row r="26" spans="1:102" s="24" customFormat="1" ht="27" thickTop="1" x14ac:dyDescent="0.25">
      <c r="A26" s="59"/>
      <c r="B26" s="78"/>
      <c r="C26" s="190" t="s">
        <v>84</v>
      </c>
      <c r="D26" s="29"/>
      <c r="E26" s="190" t="s">
        <v>83</v>
      </c>
      <c r="F26" s="9"/>
      <c r="G26" s="29"/>
      <c r="H26" s="191" t="s">
        <v>86</v>
      </c>
      <c r="I26" s="192" t="s">
        <v>84</v>
      </c>
      <c r="J26" s="192" t="s">
        <v>85</v>
      </c>
      <c r="K26" s="193" t="s">
        <v>83</v>
      </c>
      <c r="L26" s="9"/>
      <c r="M26" s="29"/>
      <c r="N26" s="191" t="s">
        <v>86</v>
      </c>
      <c r="O26" s="192" t="s">
        <v>84</v>
      </c>
      <c r="P26" s="192" t="s">
        <v>85</v>
      </c>
      <c r="Q26" s="193" t="s">
        <v>83</v>
      </c>
      <c r="R26" s="9"/>
      <c r="S26" s="29"/>
      <c r="T26" s="191" t="s">
        <v>86</v>
      </c>
      <c r="U26" s="192" t="s">
        <v>84</v>
      </c>
      <c r="V26" s="192" t="s">
        <v>85</v>
      </c>
      <c r="W26" s="193" t="s">
        <v>83</v>
      </c>
      <c r="X26" s="9"/>
      <c r="Y26" s="29"/>
      <c r="Z26" s="191" t="s">
        <v>86</v>
      </c>
      <c r="AA26" s="192" t="s">
        <v>84</v>
      </c>
      <c r="AB26" s="192" t="s">
        <v>85</v>
      </c>
      <c r="AC26" s="193" t="s">
        <v>83</v>
      </c>
      <c r="AD26" s="336"/>
      <c r="AE26" s="338"/>
      <c r="AF26" s="191" t="s">
        <v>86</v>
      </c>
      <c r="AG26" s="192" t="s">
        <v>84</v>
      </c>
      <c r="AH26" s="192" t="s">
        <v>85</v>
      </c>
      <c r="AI26" s="193" t="s">
        <v>83</v>
      </c>
      <c r="AJ26" s="336"/>
      <c r="AK26" s="338"/>
      <c r="AL26" s="191" t="s">
        <v>86</v>
      </c>
      <c r="AM26" s="192" t="s">
        <v>84</v>
      </c>
      <c r="AN26" s="192" t="s">
        <v>85</v>
      </c>
      <c r="AO26" s="193" t="s">
        <v>83</v>
      </c>
      <c r="AP26" s="366"/>
      <c r="AQ26" s="338"/>
      <c r="AR26" s="191" t="s">
        <v>86</v>
      </c>
      <c r="AS26" s="192" t="s">
        <v>84</v>
      </c>
      <c r="AT26" s="192" t="s">
        <v>85</v>
      </c>
      <c r="AU26" s="193" t="s">
        <v>83</v>
      </c>
      <c r="AV26" s="366"/>
      <c r="AW26" s="338"/>
      <c r="AX26" s="191" t="s">
        <v>86</v>
      </c>
      <c r="AY26" s="192" t="s">
        <v>84</v>
      </c>
      <c r="AZ26" s="192" t="s">
        <v>85</v>
      </c>
      <c r="BA26" s="193" t="s">
        <v>83</v>
      </c>
      <c r="BB26" s="168"/>
      <c r="BD26" s="413"/>
      <c r="BE26" s="413"/>
      <c r="BF26" s="413"/>
      <c r="BG26" s="413"/>
      <c r="BH26" s="414"/>
      <c r="BJ26" s="191" t="s">
        <v>86</v>
      </c>
      <c r="BK26" s="192" t="s">
        <v>84</v>
      </c>
      <c r="BL26" s="192" t="s">
        <v>85</v>
      </c>
      <c r="BM26" s="193" t="s">
        <v>83</v>
      </c>
      <c r="BN26" s="168"/>
      <c r="BV26" s="191" t="s">
        <v>86</v>
      </c>
      <c r="BW26" s="192" t="s">
        <v>84</v>
      </c>
      <c r="BX26" s="192" t="s">
        <v>85</v>
      </c>
      <c r="BY26" s="193" t="s">
        <v>83</v>
      </c>
      <c r="BZ26" s="168"/>
      <c r="CB26" s="191" t="s">
        <v>86</v>
      </c>
      <c r="CC26" s="192" t="s">
        <v>84</v>
      </c>
      <c r="CD26" s="192" t="s">
        <v>85</v>
      </c>
      <c r="CE26" s="193" t="s">
        <v>83</v>
      </c>
      <c r="CF26" s="168"/>
      <c r="CH26" s="191" t="s">
        <v>86</v>
      </c>
      <c r="CI26" s="192" t="s">
        <v>84</v>
      </c>
      <c r="CJ26" s="192" t="s">
        <v>85</v>
      </c>
      <c r="CK26" s="193" t="s">
        <v>83</v>
      </c>
      <c r="CL26" s="168"/>
      <c r="CN26" s="191" t="s">
        <v>86</v>
      </c>
      <c r="CO26" s="192" t="s">
        <v>84</v>
      </c>
      <c r="CP26" s="192" t="s">
        <v>85</v>
      </c>
      <c r="CQ26" s="193" t="s">
        <v>83</v>
      </c>
      <c r="CR26" s="168"/>
      <c r="CT26" s="191" t="s">
        <v>86</v>
      </c>
      <c r="CU26" s="192" t="s">
        <v>84</v>
      </c>
      <c r="CV26" s="192" t="s">
        <v>85</v>
      </c>
      <c r="CW26" s="193" t="s">
        <v>83</v>
      </c>
      <c r="CX26" s="168"/>
    </row>
    <row r="27" spans="1:102" s="18" customFormat="1" x14ac:dyDescent="0.25">
      <c r="A27" s="60" t="s">
        <v>91</v>
      </c>
      <c r="B27" s="82"/>
      <c r="C27" s="305">
        <v>5298</v>
      </c>
      <c r="D27" s="187"/>
      <c r="E27" s="305">
        <v>4663</v>
      </c>
      <c r="F27" s="214"/>
      <c r="G27" s="187"/>
      <c r="H27" s="275">
        <v>5647</v>
      </c>
      <c r="I27" s="275">
        <v>6121</v>
      </c>
      <c r="J27" s="275">
        <v>5892</v>
      </c>
      <c r="K27" s="275">
        <v>5515</v>
      </c>
      <c r="L27" s="214"/>
      <c r="M27" s="187"/>
      <c r="N27" s="275">
        <v>6356</v>
      </c>
      <c r="O27" s="275">
        <v>6807</v>
      </c>
      <c r="P27" s="275">
        <v>6623</v>
      </c>
      <c r="Q27" s="275">
        <v>6561</v>
      </c>
      <c r="R27" s="214"/>
      <c r="S27" s="187"/>
      <c r="T27" s="275">
        <v>7252</v>
      </c>
      <c r="U27" s="275">
        <v>7095</v>
      </c>
      <c r="V27" s="275">
        <v>6310</v>
      </c>
      <c r="W27" s="275">
        <v>5823</v>
      </c>
      <c r="X27" s="214"/>
      <c r="Y27" s="187"/>
      <c r="Z27" s="275">
        <v>6765</v>
      </c>
      <c r="AA27" s="275">
        <v>7183</v>
      </c>
      <c r="AB27" s="275">
        <v>6657</v>
      </c>
      <c r="AC27" s="275">
        <v>6257</v>
      </c>
      <c r="AD27" s="336"/>
      <c r="AE27" s="288"/>
      <c r="AF27" s="275">
        <v>7041</v>
      </c>
      <c r="AG27" s="275">
        <v>7198</v>
      </c>
      <c r="AH27" s="275">
        <v>6566</v>
      </c>
      <c r="AI27" s="275">
        <v>6141</v>
      </c>
      <c r="AJ27" s="336"/>
      <c r="AK27" s="288"/>
      <c r="AL27" s="275">
        <v>6994</v>
      </c>
      <c r="AM27" s="275">
        <v>7227</v>
      </c>
      <c r="AN27" s="275">
        <v>6669</v>
      </c>
      <c r="AO27" s="275">
        <v>6472</v>
      </c>
      <c r="AP27" s="372"/>
      <c r="AQ27" s="288"/>
      <c r="AR27" s="275">
        <v>7254</v>
      </c>
      <c r="AS27" s="275">
        <v>7856</v>
      </c>
      <c r="AT27" s="275">
        <v>7006</v>
      </c>
      <c r="AU27" s="275">
        <v>6704</v>
      </c>
      <c r="AV27" s="367"/>
      <c r="AW27" s="288"/>
      <c r="AX27" s="275">
        <v>7531</v>
      </c>
      <c r="AY27" s="275">
        <v>7570</v>
      </c>
      <c r="AZ27" s="275">
        <v>7094</v>
      </c>
      <c r="BA27" s="275">
        <v>7088</v>
      </c>
      <c r="BB27" s="168"/>
      <c r="BD27" s="300"/>
      <c r="BE27" s="300"/>
      <c r="BF27" s="300"/>
      <c r="BG27" s="300"/>
      <c r="BH27" s="300"/>
      <c r="BJ27" s="275">
        <v>8064</v>
      </c>
      <c r="BK27" s="275">
        <v>8242</v>
      </c>
      <c r="BL27" s="275">
        <v>7671</v>
      </c>
      <c r="BM27" s="275">
        <v>7158</v>
      </c>
      <c r="BN27" s="168"/>
      <c r="BV27" s="275">
        <v>7849</v>
      </c>
      <c r="BW27" s="275">
        <v>8079</v>
      </c>
      <c r="BX27" s="275">
        <v>7083</v>
      </c>
      <c r="BY27" s="275">
        <v>7006</v>
      </c>
      <c r="BZ27" s="168"/>
      <c r="CB27" s="275">
        <v>7723</v>
      </c>
      <c r="CC27" s="275">
        <v>8011</v>
      </c>
      <c r="CD27" s="275">
        <v>7178</v>
      </c>
      <c r="CE27" s="275">
        <v>7058</v>
      </c>
      <c r="CF27" s="168"/>
      <c r="CH27" s="275">
        <v>7769</v>
      </c>
      <c r="CI27" s="275">
        <v>8111</v>
      </c>
      <c r="CJ27" s="275">
        <v>7666</v>
      </c>
      <c r="CK27" s="275">
        <v>7584</v>
      </c>
      <c r="CL27" s="168"/>
      <c r="CN27" s="275">
        <v>7769</v>
      </c>
      <c r="CO27" s="275">
        <v>8111</v>
      </c>
      <c r="CP27" s="275">
        <v>7666</v>
      </c>
      <c r="CQ27" s="275">
        <v>7584</v>
      </c>
      <c r="CR27" s="168"/>
      <c r="CT27" s="275">
        <v>8359</v>
      </c>
      <c r="CU27" s="275">
        <v>9540</v>
      </c>
      <c r="CV27" s="275">
        <v>8688</v>
      </c>
      <c r="CW27" s="275">
        <v>8485</v>
      </c>
      <c r="CX27" s="168"/>
    </row>
    <row r="28" spans="1:102" s="24" customFormat="1" x14ac:dyDescent="0.25">
      <c r="A28" s="61"/>
      <c r="B28" s="82"/>
      <c r="C28" s="281"/>
      <c r="D28" s="187"/>
      <c r="E28" s="281"/>
      <c r="F28" s="214"/>
      <c r="G28" s="187"/>
      <c r="H28" s="278"/>
      <c r="I28" s="281"/>
      <c r="J28" s="278"/>
      <c r="K28" s="281"/>
      <c r="L28" s="214"/>
      <c r="M28" s="187"/>
      <c r="N28" s="278"/>
      <c r="O28" s="281"/>
      <c r="P28" s="278"/>
      <c r="Q28" s="281"/>
      <c r="R28" s="214"/>
      <c r="S28" s="187"/>
      <c r="T28" s="278"/>
      <c r="U28" s="281"/>
      <c r="V28" s="278"/>
      <c r="W28" s="281"/>
      <c r="X28" s="214"/>
      <c r="Y28" s="187"/>
      <c r="Z28" s="278"/>
      <c r="AA28" s="281"/>
      <c r="AB28" s="278"/>
      <c r="AC28" s="281"/>
      <c r="AD28" s="336"/>
      <c r="AE28" s="288"/>
      <c r="AF28" s="278"/>
      <c r="AG28" s="281"/>
      <c r="AH28" s="278"/>
      <c r="AI28" s="281"/>
      <c r="AJ28" s="336"/>
      <c r="AK28" s="288"/>
      <c r="AL28" s="278"/>
      <c r="AM28" s="281"/>
      <c r="AN28" s="278"/>
      <c r="AO28" s="281"/>
      <c r="AP28" s="367"/>
      <c r="AQ28" s="288"/>
      <c r="AR28" s="278"/>
      <c r="AS28" s="281"/>
      <c r="AT28" s="278"/>
      <c r="AU28" s="281"/>
      <c r="AV28" s="367"/>
      <c r="AW28" s="288"/>
      <c r="AX28" s="278"/>
      <c r="AY28" s="281"/>
      <c r="AZ28" s="278"/>
      <c r="BA28" s="281"/>
      <c r="BB28" s="168"/>
      <c r="BD28" s="415"/>
      <c r="BE28" s="415"/>
      <c r="BF28" s="415"/>
      <c r="BG28" s="415"/>
      <c r="BH28" s="300"/>
      <c r="BJ28" s="278"/>
      <c r="BK28" s="281"/>
      <c r="BL28" s="278"/>
      <c r="BM28" s="281"/>
      <c r="BN28" s="168"/>
      <c r="BV28" s="278"/>
      <c r="BW28" s="281"/>
      <c r="BX28" s="278"/>
      <c r="BY28" s="281"/>
      <c r="BZ28" s="168"/>
      <c r="CB28" s="278"/>
      <c r="CC28" s="281"/>
      <c r="CD28" s="278"/>
      <c r="CE28" s="281"/>
      <c r="CF28" s="168"/>
      <c r="CH28" s="278"/>
      <c r="CI28" s="281"/>
      <c r="CJ28" s="278"/>
      <c r="CK28" s="281"/>
      <c r="CL28" s="168"/>
      <c r="CN28" s="278"/>
      <c r="CO28" s="281"/>
      <c r="CP28" s="278"/>
      <c r="CQ28" s="281"/>
      <c r="CR28" s="168"/>
      <c r="CT28" s="278"/>
      <c r="CU28" s="281"/>
      <c r="CV28" s="278"/>
      <c r="CW28" s="281"/>
      <c r="CX28" s="168"/>
    </row>
    <row r="29" spans="1:102" x14ac:dyDescent="0.25">
      <c r="A29" s="59" t="s">
        <v>87</v>
      </c>
      <c r="B29" s="82"/>
      <c r="C29" s="281">
        <v>2590</v>
      </c>
      <c r="D29" s="187"/>
      <c r="E29" s="281">
        <v>2420</v>
      </c>
      <c r="F29" s="214"/>
      <c r="G29" s="187"/>
      <c r="H29" s="281">
        <v>2772</v>
      </c>
      <c r="I29" s="281">
        <v>2856</v>
      </c>
      <c r="J29" s="281">
        <v>2765</v>
      </c>
      <c r="K29" s="281">
        <v>2723</v>
      </c>
      <c r="L29" s="214"/>
      <c r="M29" s="187"/>
      <c r="N29" s="281">
        <v>3071</v>
      </c>
      <c r="O29" s="281">
        <v>3217</v>
      </c>
      <c r="P29" s="281">
        <v>3240</v>
      </c>
      <c r="Q29" s="281">
        <v>3122</v>
      </c>
      <c r="R29" s="214"/>
      <c r="S29" s="187"/>
      <c r="T29" s="281">
        <v>3573</v>
      </c>
      <c r="U29" s="281">
        <v>3421</v>
      </c>
      <c r="V29" s="281">
        <v>3156</v>
      </c>
      <c r="W29" s="281">
        <v>2985</v>
      </c>
      <c r="X29" s="214"/>
      <c r="Y29" s="187"/>
      <c r="Z29" s="281">
        <v>3391</v>
      </c>
      <c r="AA29" s="281">
        <v>3438</v>
      </c>
      <c r="AB29" s="281">
        <v>3264</v>
      </c>
      <c r="AC29" s="281">
        <v>3244</v>
      </c>
      <c r="AD29" s="336"/>
      <c r="AE29" s="288"/>
      <c r="AF29" s="281">
        <v>3591</v>
      </c>
      <c r="AG29" s="281">
        <v>3586</v>
      </c>
      <c r="AH29" s="281">
        <v>3191</v>
      </c>
      <c r="AI29" s="281">
        <v>3158</v>
      </c>
      <c r="AJ29" s="336"/>
      <c r="AK29" s="288"/>
      <c r="AL29" s="281">
        <v>3641</v>
      </c>
      <c r="AM29" s="281">
        <v>3634</v>
      </c>
      <c r="AN29" s="281">
        <v>3359</v>
      </c>
      <c r="AO29" s="281">
        <v>3289</v>
      </c>
      <c r="AP29" s="372"/>
      <c r="AQ29" s="288"/>
      <c r="AR29" s="281">
        <v>3578</v>
      </c>
      <c r="AS29" s="281">
        <v>4021</v>
      </c>
      <c r="AT29" s="281">
        <v>3708</v>
      </c>
      <c r="AU29" s="281">
        <v>3467</v>
      </c>
      <c r="AV29" s="367"/>
      <c r="AW29" s="288"/>
      <c r="AX29" s="281">
        <v>3994</v>
      </c>
      <c r="AY29" s="281">
        <v>3941</v>
      </c>
      <c r="AZ29" s="281">
        <v>3523</v>
      </c>
      <c r="BA29" s="281">
        <v>3277</v>
      </c>
      <c r="BB29" s="168"/>
      <c r="BD29" s="300"/>
      <c r="BE29" s="300"/>
      <c r="BF29" s="300"/>
      <c r="BG29" s="300"/>
      <c r="BH29" s="300"/>
      <c r="BJ29" s="281">
        <v>3615</v>
      </c>
      <c r="BK29" s="281">
        <v>3515</v>
      </c>
      <c r="BL29" s="281">
        <v>3226</v>
      </c>
      <c r="BM29" s="281">
        <v>3035</v>
      </c>
      <c r="BN29" s="168"/>
      <c r="BV29" s="281">
        <v>3262</v>
      </c>
      <c r="BW29" s="281">
        <v>3169</v>
      </c>
      <c r="BX29" s="281">
        <v>2901</v>
      </c>
      <c r="BY29" s="281">
        <v>2712</v>
      </c>
      <c r="BZ29" s="168"/>
      <c r="CB29" s="281">
        <v>3037</v>
      </c>
      <c r="CC29" s="281">
        <v>3115</v>
      </c>
      <c r="CD29" s="281">
        <v>2876</v>
      </c>
      <c r="CE29" s="281">
        <v>2891</v>
      </c>
      <c r="CF29" s="168"/>
      <c r="CH29" s="281">
        <v>3298</v>
      </c>
      <c r="CI29" s="281">
        <v>3383</v>
      </c>
      <c r="CJ29" s="281">
        <v>3290</v>
      </c>
      <c r="CK29" s="281">
        <v>3161</v>
      </c>
      <c r="CL29" s="168"/>
      <c r="CN29" s="281">
        <v>3298</v>
      </c>
      <c r="CO29" s="281">
        <v>3383</v>
      </c>
      <c r="CP29" s="281">
        <v>3290</v>
      </c>
      <c r="CQ29" s="281">
        <v>3161</v>
      </c>
      <c r="CR29" s="168"/>
      <c r="CT29" s="281">
        <v>3547</v>
      </c>
      <c r="CU29" s="281">
        <v>3644</v>
      </c>
      <c r="CV29" s="281">
        <v>3395</v>
      </c>
      <c r="CW29" s="281">
        <v>3414</v>
      </c>
      <c r="CX29" s="168"/>
    </row>
    <row r="30" spans="1:102" x14ac:dyDescent="0.25">
      <c r="A30" s="61"/>
      <c r="B30" s="82"/>
      <c r="C30" s="281"/>
      <c r="D30" s="187"/>
      <c r="E30" s="281"/>
      <c r="F30" s="214"/>
      <c r="G30" s="187"/>
      <c r="H30" s="281"/>
      <c r="I30" s="281"/>
      <c r="J30" s="281"/>
      <c r="K30" s="281"/>
      <c r="L30" s="214"/>
      <c r="M30" s="187"/>
      <c r="N30" s="281"/>
      <c r="O30" s="281"/>
      <c r="P30" s="281"/>
      <c r="Q30" s="281"/>
      <c r="R30" s="214"/>
      <c r="S30" s="187"/>
      <c r="T30" s="281"/>
      <c r="U30" s="281"/>
      <c r="V30" s="281"/>
      <c r="W30" s="281"/>
      <c r="X30" s="214"/>
      <c r="Y30" s="187"/>
      <c r="Z30" s="281"/>
      <c r="AA30" s="281"/>
      <c r="AB30" s="281"/>
      <c r="AC30" s="281"/>
      <c r="AD30" s="336"/>
      <c r="AE30" s="288"/>
      <c r="AF30" s="281"/>
      <c r="AG30" s="281"/>
      <c r="AH30" s="281"/>
      <c r="AI30" s="281"/>
      <c r="AJ30" s="336"/>
      <c r="AK30" s="288"/>
      <c r="AL30" s="281"/>
      <c r="AM30" s="281"/>
      <c r="AN30" s="281"/>
      <c r="AO30" s="281"/>
      <c r="AP30" s="372"/>
      <c r="AQ30" s="288"/>
      <c r="AR30" s="281"/>
      <c r="AS30" s="281"/>
      <c r="AT30" s="281"/>
      <c r="AU30" s="281"/>
      <c r="AV30" s="367"/>
      <c r="AW30" s="288"/>
      <c r="AX30" s="281"/>
      <c r="AY30" s="281"/>
      <c r="AZ30" s="281"/>
      <c r="BA30" s="281"/>
      <c r="BB30" s="168"/>
      <c r="BD30" s="300"/>
      <c r="BE30" s="300"/>
      <c r="BF30" s="300"/>
      <c r="BG30" s="300"/>
      <c r="BH30" s="300"/>
      <c r="BJ30" s="281"/>
      <c r="BK30" s="281"/>
      <c r="BL30" s="281"/>
      <c r="BM30" s="281"/>
      <c r="BN30" s="168"/>
      <c r="BV30" s="281"/>
      <c r="BW30" s="281"/>
      <c r="BX30" s="281"/>
      <c r="BY30" s="281"/>
      <c r="BZ30" s="168"/>
      <c r="CB30" s="281"/>
      <c r="CC30" s="281"/>
      <c r="CD30" s="281"/>
      <c r="CE30" s="281"/>
      <c r="CF30" s="168"/>
      <c r="CH30" s="281"/>
      <c r="CI30" s="281"/>
      <c r="CJ30" s="281"/>
      <c r="CK30" s="281"/>
      <c r="CL30" s="168"/>
      <c r="CN30" s="281"/>
      <c r="CO30" s="281"/>
      <c r="CP30" s="281"/>
      <c r="CQ30" s="281"/>
      <c r="CR30" s="168"/>
      <c r="CT30" s="281"/>
      <c r="CU30" s="281"/>
      <c r="CV30" s="281"/>
      <c r="CW30" s="281"/>
      <c r="CX30" s="168"/>
    </row>
    <row r="31" spans="1:102" x14ac:dyDescent="0.25">
      <c r="A31" s="59" t="s">
        <v>88</v>
      </c>
      <c r="B31" s="82"/>
      <c r="C31" s="281">
        <v>2708</v>
      </c>
      <c r="D31" s="187"/>
      <c r="E31" s="281">
        <v>2243</v>
      </c>
      <c r="F31" s="214"/>
      <c r="G31" s="187"/>
      <c r="H31" s="281">
        <v>2875</v>
      </c>
      <c r="I31" s="281">
        <v>3265</v>
      </c>
      <c r="J31" s="281">
        <v>3127</v>
      </c>
      <c r="K31" s="281">
        <v>2792</v>
      </c>
      <c r="L31" s="214"/>
      <c r="M31" s="187"/>
      <c r="N31" s="281">
        <v>3285</v>
      </c>
      <c r="O31" s="281">
        <v>3590</v>
      </c>
      <c r="P31" s="281">
        <v>3383</v>
      </c>
      <c r="Q31" s="281">
        <v>3439</v>
      </c>
      <c r="R31" s="214"/>
      <c r="S31" s="187"/>
      <c r="T31" s="281">
        <v>3679</v>
      </c>
      <c r="U31" s="281">
        <v>3674</v>
      </c>
      <c r="V31" s="281">
        <v>3154</v>
      </c>
      <c r="W31" s="281">
        <v>2838</v>
      </c>
      <c r="X31" s="214"/>
      <c r="Y31" s="187"/>
      <c r="Z31" s="281">
        <v>3374</v>
      </c>
      <c r="AA31" s="281">
        <v>3745</v>
      </c>
      <c r="AB31" s="281">
        <v>3393</v>
      </c>
      <c r="AC31" s="281">
        <v>3013</v>
      </c>
      <c r="AD31" s="336"/>
      <c r="AE31" s="288"/>
      <c r="AF31" s="281">
        <v>3450</v>
      </c>
      <c r="AG31" s="281">
        <v>3612</v>
      </c>
      <c r="AH31" s="281">
        <v>3375</v>
      </c>
      <c r="AI31" s="281">
        <v>2983</v>
      </c>
      <c r="AJ31" s="336"/>
      <c r="AK31" s="288"/>
      <c r="AL31" s="281">
        <v>3353</v>
      </c>
      <c r="AM31" s="281">
        <v>3594</v>
      </c>
      <c r="AN31" s="281">
        <v>3310</v>
      </c>
      <c r="AO31" s="281">
        <v>3183</v>
      </c>
      <c r="AP31" s="372"/>
      <c r="AQ31" s="288"/>
      <c r="AR31" s="281">
        <v>3676</v>
      </c>
      <c r="AS31" s="281">
        <v>3835</v>
      </c>
      <c r="AT31" s="281">
        <v>3298</v>
      </c>
      <c r="AU31" s="281">
        <v>3237</v>
      </c>
      <c r="AV31" s="367"/>
      <c r="AW31" s="288"/>
      <c r="AX31" s="281">
        <v>3537</v>
      </c>
      <c r="AY31" s="281">
        <v>3629</v>
      </c>
      <c r="AZ31" s="281">
        <v>3571</v>
      </c>
      <c r="BA31" s="281">
        <v>3811</v>
      </c>
      <c r="BB31" s="168"/>
      <c r="BD31" s="300"/>
      <c r="BE31" s="300"/>
      <c r="BF31" s="300"/>
      <c r="BG31" s="300"/>
      <c r="BH31" s="300"/>
      <c r="BJ31" s="281">
        <v>4449</v>
      </c>
      <c r="BK31" s="281">
        <v>4727</v>
      </c>
      <c r="BL31" s="281">
        <v>4445</v>
      </c>
      <c r="BM31" s="281">
        <v>4123</v>
      </c>
      <c r="BN31" s="168"/>
      <c r="BV31" s="281">
        <v>4587</v>
      </c>
      <c r="BW31" s="281">
        <v>4910</v>
      </c>
      <c r="BX31" s="281">
        <v>4182</v>
      </c>
      <c r="BY31" s="281">
        <v>4294</v>
      </c>
      <c r="BZ31" s="168"/>
      <c r="CB31" s="281">
        <v>4686</v>
      </c>
      <c r="CC31" s="281">
        <v>4896</v>
      </c>
      <c r="CD31" s="281">
        <v>4302</v>
      </c>
      <c r="CE31" s="281">
        <v>4167</v>
      </c>
      <c r="CF31" s="168"/>
      <c r="CH31" s="281">
        <v>4471</v>
      </c>
      <c r="CI31" s="281">
        <v>4728</v>
      </c>
      <c r="CJ31" s="281">
        <v>4376</v>
      </c>
      <c r="CK31" s="281">
        <v>4423</v>
      </c>
      <c r="CL31" s="168"/>
      <c r="CN31" s="281">
        <v>4471</v>
      </c>
      <c r="CO31" s="281">
        <v>4728</v>
      </c>
      <c r="CP31" s="281">
        <v>4376</v>
      </c>
      <c r="CQ31" s="281">
        <v>4423</v>
      </c>
      <c r="CR31" s="168"/>
      <c r="CT31" s="281">
        <v>4812</v>
      </c>
      <c r="CU31" s="281">
        <v>5896</v>
      </c>
      <c r="CV31" s="281">
        <v>5293</v>
      </c>
      <c r="CW31" s="281">
        <v>5071</v>
      </c>
      <c r="CX31" s="168"/>
    </row>
    <row r="32" spans="1:102" ht="15.75" thickBot="1" x14ac:dyDescent="0.3">
      <c r="A32" s="69"/>
      <c r="B32" s="133"/>
      <c r="C32" s="291"/>
      <c r="D32" s="269"/>
      <c r="E32" s="291"/>
      <c r="F32" s="292"/>
      <c r="G32" s="269"/>
      <c r="H32" s="316"/>
      <c r="I32" s="291"/>
      <c r="J32" s="292"/>
      <c r="K32" s="291"/>
      <c r="L32" s="292"/>
      <c r="M32" s="269"/>
      <c r="N32" s="316"/>
      <c r="O32" s="291"/>
      <c r="P32" s="292"/>
      <c r="Q32" s="291"/>
      <c r="R32" s="292"/>
      <c r="S32" s="269"/>
      <c r="T32" s="316"/>
      <c r="U32" s="291"/>
      <c r="V32" s="292"/>
      <c r="W32" s="291"/>
      <c r="X32" s="292"/>
      <c r="Y32" s="269"/>
      <c r="Z32" s="316"/>
      <c r="AA32" s="291"/>
      <c r="AB32" s="292"/>
      <c r="AC32" s="291"/>
      <c r="AD32" s="337"/>
      <c r="AE32" s="339"/>
      <c r="AF32" s="316"/>
      <c r="AG32" s="291"/>
      <c r="AH32" s="292"/>
      <c r="AI32" s="291"/>
      <c r="AJ32" s="337"/>
      <c r="AK32" s="339"/>
      <c r="AL32" s="316"/>
      <c r="AM32" s="291"/>
      <c r="AN32" s="292"/>
      <c r="AO32" s="291"/>
      <c r="AP32" s="368"/>
      <c r="AQ32" s="339"/>
      <c r="AR32" s="316"/>
      <c r="AS32" s="291"/>
      <c r="AT32" s="292"/>
      <c r="AU32" s="291"/>
      <c r="AV32" s="368"/>
      <c r="AW32" s="339"/>
      <c r="AX32" s="316"/>
      <c r="AY32" s="291"/>
      <c r="AZ32" s="292"/>
      <c r="BA32" s="291"/>
      <c r="BB32" s="169"/>
      <c r="BD32" s="416"/>
      <c r="BE32" s="416"/>
      <c r="BF32" s="416"/>
      <c r="BG32" s="416"/>
      <c r="BH32" s="300"/>
      <c r="BJ32" s="316"/>
      <c r="BK32" s="291"/>
      <c r="BL32" s="292"/>
      <c r="BM32" s="291"/>
      <c r="BN32" s="169"/>
      <c r="BV32" s="316"/>
      <c r="BW32" s="291"/>
      <c r="BX32" s="292"/>
      <c r="BY32" s="291"/>
      <c r="BZ32" s="169"/>
      <c r="CB32" s="316"/>
      <c r="CC32" s="291"/>
      <c r="CD32" s="292"/>
      <c r="CE32" s="291"/>
      <c r="CF32" s="169"/>
      <c r="CH32" s="316"/>
      <c r="CI32" s="291"/>
      <c r="CJ32" s="292"/>
      <c r="CK32" s="291"/>
      <c r="CL32" s="169"/>
      <c r="CN32" s="316"/>
      <c r="CO32" s="291"/>
      <c r="CP32" s="292"/>
      <c r="CQ32" s="291"/>
      <c r="CR32" s="169"/>
      <c r="CT32" s="316"/>
      <c r="CU32" s="291"/>
      <c r="CV32" s="292"/>
      <c r="CW32" s="291"/>
      <c r="CX32" s="169"/>
    </row>
    <row r="33" spans="4:60" x14ac:dyDescent="0.25">
      <c r="BD33" s="412"/>
      <c r="BE33" s="412"/>
      <c r="BF33" s="412"/>
      <c r="BG33" s="412"/>
      <c r="BH33" s="412"/>
    </row>
    <row r="40" spans="4:60" x14ac:dyDescent="0.25">
      <c r="D40" s="328"/>
    </row>
  </sheetData>
  <mergeCells count="39">
    <mergeCell ref="CT6:CX6"/>
    <mergeCell ref="CT25:CX25"/>
    <mergeCell ref="AF6:AJ6"/>
    <mergeCell ref="AF25:AJ25"/>
    <mergeCell ref="AX6:BB6"/>
    <mergeCell ref="AX25:BB25"/>
    <mergeCell ref="AR6:AV6"/>
    <mergeCell ref="AR25:AV25"/>
    <mergeCell ref="AL6:AP6"/>
    <mergeCell ref="AL25:AP25"/>
    <mergeCell ref="CB6:CF6"/>
    <mergeCell ref="CB25:CF25"/>
    <mergeCell ref="BV25:BZ25"/>
    <mergeCell ref="BJ25:BN25"/>
    <mergeCell ref="CN6:CR6"/>
    <mergeCell ref="CN25:CR25"/>
    <mergeCell ref="T6:X6"/>
    <mergeCell ref="Z6:AD6"/>
    <mergeCell ref="B6:F6"/>
    <mergeCell ref="H6:L6"/>
    <mergeCell ref="N6:R6"/>
    <mergeCell ref="B25:F25"/>
    <mergeCell ref="H25:L25"/>
    <mergeCell ref="N25:R25"/>
    <mergeCell ref="T25:X25"/>
    <mergeCell ref="Z25:AD25"/>
    <mergeCell ref="CN3:CR5"/>
    <mergeCell ref="CH6:CL6"/>
    <mergeCell ref="CH25:CL25"/>
    <mergeCell ref="BA1:BK1"/>
    <mergeCell ref="BD21:BH23"/>
    <mergeCell ref="BD6:BH6"/>
    <mergeCell ref="BD3:BH5"/>
    <mergeCell ref="BJ19:BT20"/>
    <mergeCell ref="BT1:BW1"/>
    <mergeCell ref="BV6:BZ6"/>
    <mergeCell ref="BP3:BT5"/>
    <mergeCell ref="BP6:BT6"/>
    <mergeCell ref="BJ6:BN6"/>
  </mergeCells>
  <pageMargins left="0.25" right="0.25" top="0.75" bottom="0.75" header="0.3" footer="0.3"/>
  <pageSetup paperSize="8" scale="2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CX40"/>
  <sheetViews>
    <sheetView showGridLines="0" view="pageBreakPreview" zoomScale="80" zoomScaleNormal="85" zoomScaleSheetLayoutView="80" workbookViewId="0">
      <pane xSplit="1" topLeftCell="BU1" activePane="topRight" state="frozen"/>
      <selection pane="topRight" activeCell="CW11" sqref="CW11"/>
    </sheetView>
  </sheetViews>
  <sheetFormatPr baseColWidth="10" defaultRowHeight="15" x14ac:dyDescent="0.25"/>
  <cols>
    <col min="1" max="1" width="40.85546875" customWidth="1"/>
    <col min="2" max="2" width="7.5703125" customWidth="1"/>
    <col min="3" max="3" width="7.5703125" style="21" customWidth="1"/>
    <col min="4" max="4" width="6.140625" customWidth="1"/>
    <col min="5" max="5" width="8.42578125" customWidth="1"/>
    <col min="6" max="6" width="13.42578125" customWidth="1"/>
    <col min="7" max="7" width="1.7109375" customWidth="1"/>
    <col min="8" max="9" width="7.7109375" customWidth="1"/>
    <col min="10" max="10" width="6.140625" customWidth="1"/>
    <col min="11" max="11" width="8.140625" customWidth="1"/>
    <col min="12" max="12" width="13.42578125" customWidth="1"/>
    <col min="13" max="13" width="1.7109375" customWidth="1"/>
    <col min="14" max="15" width="7" customWidth="1"/>
    <col min="16" max="17" width="6.140625" customWidth="1"/>
    <col min="18" max="18" width="13.42578125" customWidth="1"/>
    <col min="19" max="19" width="1.7109375" customWidth="1"/>
    <col min="20" max="20" width="7.5703125" customWidth="1"/>
    <col min="21" max="21" width="7.5703125" style="21" customWidth="1"/>
    <col min="22" max="23" width="6.140625" customWidth="1"/>
    <col min="24" max="24" width="13.42578125" customWidth="1"/>
    <col min="25" max="25" width="1.7109375" customWidth="1"/>
    <col min="26" max="26" width="6.140625" customWidth="1"/>
    <col min="27" max="27" width="6.140625" style="21" customWidth="1"/>
    <col min="28" max="29" width="6.140625" customWidth="1"/>
    <col min="30" max="30" width="13.7109375" customWidth="1"/>
    <col min="31" max="31" width="1.7109375" customWidth="1"/>
    <col min="32" max="32" width="6.140625" customWidth="1"/>
    <col min="33" max="33" width="6.140625" style="21" customWidth="1"/>
    <col min="34" max="34" width="6.140625" customWidth="1"/>
    <col min="35" max="35" width="8" customWidth="1"/>
    <col min="36" max="36" width="13.7109375" customWidth="1"/>
    <col min="37" max="37" width="1.7109375" customWidth="1"/>
    <col min="38" max="38" width="6.7109375" customWidth="1"/>
    <col min="39" max="39" width="6.7109375" style="21" customWidth="1"/>
    <col min="40" max="41" width="6.7109375" customWidth="1"/>
    <col min="42" max="42" width="13.7109375" customWidth="1"/>
    <col min="43" max="43" width="1.7109375" customWidth="1"/>
    <col min="44" max="44" width="6.140625" style="233" customWidth="1"/>
    <col min="45" max="45" width="9.42578125" style="389" customWidth="1"/>
    <col min="46" max="46" width="6.140625" style="233" customWidth="1"/>
    <col min="47" max="47" width="7.5703125" style="233" customWidth="1"/>
    <col min="48" max="48" width="13.7109375" style="233" customWidth="1"/>
    <col min="49" max="49" width="1.7109375" customWidth="1"/>
    <col min="50" max="50" width="6.140625" customWidth="1"/>
    <col min="51" max="51" width="9.42578125" style="21" customWidth="1"/>
    <col min="52" max="52" width="6.140625" customWidth="1"/>
    <col min="53" max="53" width="8.7109375" customWidth="1"/>
    <col min="54" max="54" width="10.42578125" customWidth="1"/>
    <col min="55" max="55" width="1.5703125" customWidth="1"/>
    <col min="56" max="59" width="9.5703125" customWidth="1"/>
    <col min="60" max="60" width="11.85546875" customWidth="1"/>
    <col min="61" max="61" width="2.42578125" customWidth="1"/>
    <col min="62" max="65" width="8.140625" customWidth="1"/>
    <col min="66" max="66" width="10.42578125" customWidth="1"/>
    <col min="67" max="67" width="1.5703125" customWidth="1"/>
    <col min="68" max="72" width="8.7109375" customWidth="1"/>
    <col min="73" max="73" width="1.42578125" customWidth="1"/>
    <col min="74" max="78" width="9.85546875" customWidth="1"/>
    <col min="79" max="79" width="3" customWidth="1"/>
    <col min="80" max="84" width="9.85546875" customWidth="1"/>
    <col min="85" max="85" width="2" customWidth="1"/>
    <col min="91" max="91" width="1.5703125" customWidth="1"/>
    <col min="97" max="97" width="1.7109375" customWidth="1"/>
  </cols>
  <sheetData>
    <row r="1" spans="1:102" x14ac:dyDescent="0.25">
      <c r="A1" s="1"/>
      <c r="B1" s="1"/>
      <c r="C1" s="1"/>
      <c r="D1" s="1"/>
      <c r="E1" s="1"/>
      <c r="F1" s="14"/>
      <c r="G1" s="14"/>
      <c r="H1" s="14"/>
      <c r="I1" s="14"/>
      <c r="J1" s="14"/>
      <c r="K1" s="14"/>
      <c r="L1" s="14"/>
      <c r="M1" s="14"/>
      <c r="N1" s="14"/>
      <c r="O1" s="14"/>
      <c r="P1" s="14"/>
      <c r="Q1" s="14"/>
      <c r="R1" s="14"/>
      <c r="S1" s="14"/>
      <c r="T1" s="14"/>
      <c r="U1" s="20"/>
      <c r="V1" s="14"/>
      <c r="W1" s="14"/>
      <c r="X1" s="14"/>
      <c r="Y1" s="14"/>
      <c r="Z1" s="14"/>
      <c r="AA1" s="20"/>
      <c r="AB1" s="14"/>
      <c r="AC1" s="14"/>
      <c r="AD1" s="13"/>
      <c r="AE1" s="14"/>
      <c r="AF1" s="14"/>
      <c r="AG1" s="20"/>
      <c r="AH1" s="14"/>
      <c r="AI1" s="14"/>
      <c r="AJ1" s="13"/>
      <c r="AK1" s="14"/>
      <c r="AL1" s="14"/>
      <c r="AM1" s="20"/>
      <c r="AN1" s="14"/>
      <c r="AO1" s="14"/>
      <c r="AP1" s="13"/>
      <c r="AQ1" s="14"/>
      <c r="AR1" s="386"/>
      <c r="AS1" s="387"/>
      <c r="AT1" s="386"/>
      <c r="AU1" s="386"/>
      <c r="AV1" s="388"/>
      <c r="AW1" s="14"/>
      <c r="AX1" s="14"/>
      <c r="AY1" s="20"/>
      <c r="AZ1" s="551"/>
      <c r="BA1" s="551"/>
      <c r="BB1" s="551"/>
      <c r="BC1" s="551"/>
      <c r="BD1" s="551"/>
      <c r="BE1" s="551"/>
      <c r="BF1" s="551"/>
      <c r="BG1" s="551"/>
      <c r="BH1" s="551"/>
      <c r="BI1" s="551"/>
      <c r="BJ1" s="551"/>
      <c r="BK1" s="551"/>
      <c r="BL1" s="551"/>
      <c r="BM1" s="551"/>
      <c r="BN1" s="551"/>
      <c r="BO1" s="551"/>
      <c r="BP1" s="551"/>
      <c r="BQ1" s="551"/>
      <c r="BR1" s="551"/>
      <c r="BS1" s="551"/>
      <c r="BT1" s="551"/>
      <c r="BU1" s="551"/>
      <c r="BV1" s="551"/>
      <c r="BW1" s="551"/>
      <c r="BX1" s="551"/>
      <c r="BY1" s="551"/>
      <c r="BZ1" s="551"/>
      <c r="CA1" s="551"/>
      <c r="CB1" s="551"/>
      <c r="CC1" s="551"/>
      <c r="CD1" s="551"/>
      <c r="CE1" s="551"/>
      <c r="CF1" s="551"/>
      <c r="CG1" s="551"/>
      <c r="CH1" s="551"/>
      <c r="CI1" s="551"/>
      <c r="CJ1" s="551"/>
      <c r="CK1" s="551"/>
      <c r="CL1" s="551"/>
      <c r="CM1" s="551"/>
      <c r="CN1" s="551"/>
      <c r="CO1" s="551"/>
      <c r="CP1" s="551"/>
      <c r="CQ1" s="551"/>
      <c r="CR1" s="551"/>
      <c r="CS1" s="551"/>
      <c r="CT1" s="551"/>
      <c r="CU1" s="551"/>
      <c r="CV1" s="551"/>
      <c r="CW1" s="551"/>
      <c r="CX1" s="551"/>
    </row>
    <row r="2" spans="1:102" ht="18" customHeight="1" x14ac:dyDescent="0.25">
      <c r="A2" s="72" t="s">
        <v>4</v>
      </c>
      <c r="B2" s="3"/>
      <c r="D2" s="3"/>
      <c r="E2" s="3"/>
      <c r="AP2" s="4"/>
      <c r="AV2" s="4"/>
      <c r="BB2" s="4"/>
      <c r="BY2" s="4"/>
      <c r="BZ2" s="4" t="s">
        <v>39</v>
      </c>
      <c r="CE2" s="4"/>
      <c r="CF2" s="4" t="s">
        <v>39</v>
      </c>
      <c r="CL2" s="4" t="s">
        <v>39</v>
      </c>
      <c r="CR2" s="4" t="s">
        <v>39</v>
      </c>
      <c r="CX2" s="4" t="s">
        <v>39</v>
      </c>
    </row>
    <row r="3" spans="1:102" ht="15.75" customHeight="1" x14ac:dyDescent="0.25">
      <c r="A3" s="2"/>
      <c r="B3" s="3"/>
      <c r="D3" s="3"/>
      <c r="E3" s="3"/>
      <c r="AD3" s="4"/>
      <c r="AJ3" s="4"/>
      <c r="AP3" s="4"/>
      <c r="AV3" s="4"/>
      <c r="BB3" s="4"/>
      <c r="BD3" s="548" t="s">
        <v>170</v>
      </c>
      <c r="BE3" s="548"/>
      <c r="BF3" s="548"/>
      <c r="BG3" s="548"/>
      <c r="BH3" s="548"/>
      <c r="BI3" s="429"/>
      <c r="BJ3" s="429"/>
      <c r="BP3" s="548" t="s">
        <v>174</v>
      </c>
      <c r="BQ3" s="548"/>
      <c r="BR3" s="548"/>
      <c r="BS3" s="548"/>
      <c r="BT3" s="548"/>
      <c r="CN3" s="548" t="s">
        <v>235</v>
      </c>
      <c r="CO3" s="548"/>
      <c r="CP3" s="548"/>
      <c r="CQ3" s="548"/>
      <c r="CR3" s="548"/>
    </row>
    <row r="4" spans="1:102" ht="15.75" x14ac:dyDescent="0.25">
      <c r="A4" s="2"/>
      <c r="B4" s="3"/>
      <c r="D4" s="3"/>
      <c r="E4" s="3"/>
      <c r="AD4" s="4"/>
      <c r="AJ4" s="4"/>
      <c r="AP4" s="4"/>
      <c r="AV4" s="4"/>
      <c r="BB4" s="4"/>
      <c r="BD4" s="548"/>
      <c r="BE4" s="548"/>
      <c r="BF4" s="548"/>
      <c r="BG4" s="548"/>
      <c r="BH4" s="548"/>
      <c r="BI4" s="429"/>
      <c r="BJ4" s="429"/>
      <c r="BP4" s="548"/>
      <c r="BQ4" s="548"/>
      <c r="BR4" s="548"/>
      <c r="BS4" s="548"/>
      <c r="BT4" s="548"/>
      <c r="CN4" s="548"/>
      <c r="CO4" s="548"/>
      <c r="CP4" s="548"/>
      <c r="CQ4" s="548"/>
      <c r="CR4" s="548"/>
    </row>
    <row r="5" spans="1:102" ht="15.75" thickBot="1" x14ac:dyDescent="0.3">
      <c r="A5" s="5"/>
      <c r="B5" s="5"/>
      <c r="C5" s="5"/>
      <c r="D5" s="5"/>
      <c r="E5" s="5"/>
      <c r="F5" s="5"/>
      <c r="BD5" s="552"/>
      <c r="BE5" s="552"/>
      <c r="BF5" s="552"/>
      <c r="BG5" s="552"/>
      <c r="BH5" s="552"/>
      <c r="BI5" s="431"/>
      <c r="BJ5" s="431"/>
      <c r="BP5" s="552"/>
      <c r="BQ5" s="552"/>
      <c r="BR5" s="552"/>
      <c r="BS5" s="552"/>
      <c r="BT5" s="552"/>
      <c r="CN5" s="552"/>
      <c r="CO5" s="552"/>
      <c r="CP5" s="552"/>
      <c r="CQ5" s="552"/>
      <c r="CR5" s="552"/>
    </row>
    <row r="6" spans="1:102" ht="17.25" thickTop="1" thickBot="1" x14ac:dyDescent="0.3">
      <c r="A6" s="126"/>
      <c r="B6" s="578">
        <v>2005</v>
      </c>
      <c r="C6" s="579"/>
      <c r="D6" s="579"/>
      <c r="E6" s="579"/>
      <c r="F6" s="580"/>
      <c r="G6" s="496"/>
      <c r="H6" s="578" t="s">
        <v>22</v>
      </c>
      <c r="I6" s="579"/>
      <c r="J6" s="579"/>
      <c r="K6" s="579"/>
      <c r="L6" s="580"/>
      <c r="M6" s="496"/>
      <c r="N6" s="578" t="s">
        <v>23</v>
      </c>
      <c r="O6" s="579"/>
      <c r="P6" s="579"/>
      <c r="Q6" s="579"/>
      <c r="R6" s="580"/>
      <c r="S6" s="496"/>
      <c r="T6" s="578" t="s">
        <v>24</v>
      </c>
      <c r="U6" s="579"/>
      <c r="V6" s="579"/>
      <c r="W6" s="579"/>
      <c r="X6" s="580"/>
      <c r="Y6" s="496"/>
      <c r="Z6" s="578" t="s">
        <v>25</v>
      </c>
      <c r="AA6" s="579"/>
      <c r="AB6" s="579"/>
      <c r="AC6" s="579"/>
      <c r="AD6" s="580"/>
      <c r="AE6" s="496"/>
      <c r="AF6" s="578">
        <v>2010</v>
      </c>
      <c r="AG6" s="579"/>
      <c r="AH6" s="579"/>
      <c r="AI6" s="579"/>
      <c r="AJ6" s="580"/>
      <c r="AK6" s="496"/>
      <c r="AL6" s="578">
        <v>2011</v>
      </c>
      <c r="AM6" s="579"/>
      <c r="AN6" s="579"/>
      <c r="AO6" s="579"/>
      <c r="AP6" s="580"/>
      <c r="AQ6" s="496"/>
      <c r="AR6" s="578">
        <v>2012</v>
      </c>
      <c r="AS6" s="579"/>
      <c r="AT6" s="579"/>
      <c r="AU6" s="579"/>
      <c r="AV6" s="580"/>
      <c r="AW6" s="496"/>
      <c r="AX6" s="578">
        <v>2013</v>
      </c>
      <c r="AY6" s="579"/>
      <c r="AZ6" s="579"/>
      <c r="BA6" s="579"/>
      <c r="BB6" s="580"/>
      <c r="BD6" s="578" t="s">
        <v>164</v>
      </c>
      <c r="BE6" s="579"/>
      <c r="BF6" s="579"/>
      <c r="BG6" s="579"/>
      <c r="BH6" s="580"/>
      <c r="BI6" s="496"/>
      <c r="BJ6" s="578" t="s">
        <v>171</v>
      </c>
      <c r="BK6" s="579"/>
      <c r="BL6" s="579"/>
      <c r="BM6" s="579"/>
      <c r="BN6" s="580"/>
      <c r="BP6" s="578" t="s">
        <v>175</v>
      </c>
      <c r="BQ6" s="579"/>
      <c r="BR6" s="579"/>
      <c r="BS6" s="579"/>
      <c r="BT6" s="580"/>
      <c r="BV6" s="578">
        <v>2015</v>
      </c>
      <c r="BW6" s="579"/>
      <c r="BX6" s="579"/>
      <c r="BY6" s="579"/>
      <c r="BZ6" s="580"/>
      <c r="CB6" s="578">
        <v>2016</v>
      </c>
      <c r="CC6" s="579"/>
      <c r="CD6" s="579"/>
      <c r="CE6" s="579"/>
      <c r="CF6" s="580"/>
      <c r="CH6" s="578">
        <v>2017</v>
      </c>
      <c r="CI6" s="579"/>
      <c r="CJ6" s="579"/>
      <c r="CK6" s="579"/>
      <c r="CL6" s="580"/>
      <c r="CN6" s="578" t="s">
        <v>233</v>
      </c>
      <c r="CO6" s="579"/>
      <c r="CP6" s="579"/>
      <c r="CQ6" s="579"/>
      <c r="CR6" s="580"/>
      <c r="CT6" s="578">
        <v>2018</v>
      </c>
      <c r="CU6" s="579"/>
      <c r="CV6" s="579"/>
      <c r="CW6" s="579"/>
      <c r="CX6" s="580"/>
    </row>
    <row r="7" spans="1:102" ht="15.75" thickTop="1" x14ac:dyDescent="0.25">
      <c r="A7" s="46"/>
      <c r="B7" s="186"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90" t="s">
        <v>63</v>
      </c>
      <c r="AS7" s="391" t="s">
        <v>64</v>
      </c>
      <c r="AT7" s="391" t="s">
        <v>65</v>
      </c>
      <c r="AU7" s="391" t="s">
        <v>66</v>
      </c>
      <c r="AV7" s="392" t="s">
        <v>67</v>
      </c>
      <c r="AW7" s="7"/>
      <c r="AX7" s="34" t="s">
        <v>63</v>
      </c>
      <c r="AY7" s="35" t="s">
        <v>64</v>
      </c>
      <c r="AZ7" s="35" t="s">
        <v>65</v>
      </c>
      <c r="BA7" s="35" t="s">
        <v>66</v>
      </c>
      <c r="BB7" s="125" t="s">
        <v>67</v>
      </c>
      <c r="BD7" s="34" t="s">
        <v>63</v>
      </c>
      <c r="BE7" s="35" t="s">
        <v>64</v>
      </c>
      <c r="BF7" s="35" t="s">
        <v>65</v>
      </c>
      <c r="BG7" s="35" t="s">
        <v>66</v>
      </c>
      <c r="BH7" s="125" t="s">
        <v>168</v>
      </c>
      <c r="BJ7" s="34" t="s">
        <v>63</v>
      </c>
      <c r="BK7" s="35" t="s">
        <v>64</v>
      </c>
      <c r="BL7" s="35" t="s">
        <v>65</v>
      </c>
      <c r="BM7" s="35" t="s">
        <v>66</v>
      </c>
      <c r="BN7" s="125" t="s">
        <v>67</v>
      </c>
      <c r="BP7" s="34" t="s">
        <v>63</v>
      </c>
      <c r="BQ7" s="35" t="s">
        <v>64</v>
      </c>
      <c r="BR7" s="35" t="s">
        <v>65</v>
      </c>
      <c r="BS7" s="35" t="s">
        <v>66</v>
      </c>
      <c r="BT7" s="125" t="s">
        <v>67</v>
      </c>
      <c r="BV7" s="34" t="s">
        <v>63</v>
      </c>
      <c r="BW7" s="35" t="s">
        <v>64</v>
      </c>
      <c r="BX7" s="35" t="s">
        <v>65</v>
      </c>
      <c r="BY7" s="35" t="s">
        <v>66</v>
      </c>
      <c r="BZ7" s="125" t="s">
        <v>67</v>
      </c>
      <c r="CB7" s="34" t="s">
        <v>63</v>
      </c>
      <c r="CC7" s="35" t="s">
        <v>64</v>
      </c>
      <c r="CD7" s="35" t="s">
        <v>65</v>
      </c>
      <c r="CE7" s="35" t="s">
        <v>66</v>
      </c>
      <c r="CF7" s="125" t="s">
        <v>67</v>
      </c>
      <c r="CH7" s="34" t="s">
        <v>63</v>
      </c>
      <c r="CI7" s="35" t="s">
        <v>64</v>
      </c>
      <c r="CJ7" s="35" t="s">
        <v>65</v>
      </c>
      <c r="CK7" s="35" t="s">
        <v>66</v>
      </c>
      <c r="CL7" s="125" t="s">
        <v>67</v>
      </c>
      <c r="CN7" s="34" t="s">
        <v>63</v>
      </c>
      <c r="CO7" s="35" t="s">
        <v>64</v>
      </c>
      <c r="CP7" s="35" t="s">
        <v>65</v>
      </c>
      <c r="CQ7" s="35" t="s">
        <v>66</v>
      </c>
      <c r="CR7" s="125" t="s">
        <v>67</v>
      </c>
      <c r="CT7" s="34" t="s">
        <v>63</v>
      </c>
      <c r="CU7" s="35" t="s">
        <v>64</v>
      </c>
      <c r="CV7" s="35" t="s">
        <v>65</v>
      </c>
      <c r="CW7" s="35" t="s">
        <v>66</v>
      </c>
      <c r="CX7" s="125" t="s">
        <v>67</v>
      </c>
    </row>
    <row r="8" spans="1:102" x14ac:dyDescent="0.25">
      <c r="A8" s="39"/>
      <c r="B8" s="78"/>
      <c r="C8" s="29"/>
      <c r="D8" s="29"/>
      <c r="E8" s="29"/>
      <c r="F8" s="97"/>
      <c r="G8" s="99"/>
      <c r="H8" s="78"/>
      <c r="I8" s="29"/>
      <c r="J8" s="29"/>
      <c r="K8" s="29"/>
      <c r="L8" s="97"/>
      <c r="M8" s="99"/>
      <c r="N8" s="78"/>
      <c r="O8" s="29"/>
      <c r="P8" s="29"/>
      <c r="Q8" s="29"/>
      <c r="R8" s="97"/>
      <c r="S8" s="99"/>
      <c r="T8" s="78"/>
      <c r="U8" s="29"/>
      <c r="V8" s="29"/>
      <c r="W8" s="29"/>
      <c r="X8" s="97"/>
      <c r="Y8" s="99"/>
      <c r="Z8" s="78"/>
      <c r="AA8" s="29"/>
      <c r="AB8" s="29"/>
      <c r="AC8" s="29"/>
      <c r="AD8" s="97"/>
      <c r="AE8" s="99"/>
      <c r="AF8" s="78"/>
      <c r="AG8" s="29"/>
      <c r="AH8" s="29"/>
      <c r="AI8" s="29"/>
      <c r="AJ8" s="97"/>
      <c r="AK8" s="99"/>
      <c r="AL8" s="78"/>
      <c r="AM8" s="29"/>
      <c r="AN8" s="29"/>
      <c r="AO8" s="29"/>
      <c r="AP8" s="97"/>
      <c r="AQ8" s="99"/>
      <c r="AR8" s="197"/>
      <c r="AS8" s="199"/>
      <c r="AT8" s="199"/>
      <c r="AU8" s="199"/>
      <c r="AV8" s="200"/>
      <c r="AW8" s="99"/>
      <c r="AX8" s="78"/>
      <c r="AY8" s="29"/>
      <c r="AZ8" s="29"/>
      <c r="BA8" s="29"/>
      <c r="BB8" s="97"/>
      <c r="BD8" s="78"/>
      <c r="BE8" s="29"/>
      <c r="BF8" s="29"/>
      <c r="BG8" s="29"/>
      <c r="BH8" s="97"/>
      <c r="BJ8" s="78"/>
      <c r="BK8" s="29"/>
      <c r="BL8" s="29"/>
      <c r="BM8" s="29"/>
      <c r="BN8" s="97"/>
      <c r="BP8" s="78"/>
      <c r="BQ8" s="29"/>
      <c r="BR8" s="29"/>
      <c r="BS8" s="29"/>
      <c r="BT8" s="97"/>
      <c r="BV8" s="78"/>
      <c r="BW8" s="29"/>
      <c r="BX8" s="29"/>
      <c r="BY8" s="29"/>
      <c r="BZ8" s="97"/>
      <c r="CB8" s="78"/>
      <c r="CC8" s="29"/>
      <c r="CD8" s="29"/>
      <c r="CE8" s="29"/>
      <c r="CF8" s="97"/>
      <c r="CH8" s="78"/>
      <c r="CI8" s="29"/>
      <c r="CJ8" s="29"/>
      <c r="CK8" s="29"/>
      <c r="CL8" s="97"/>
      <c r="CN8" s="78"/>
      <c r="CO8" s="29"/>
      <c r="CP8" s="29"/>
      <c r="CQ8" s="29"/>
      <c r="CR8" s="97"/>
      <c r="CT8" s="78"/>
      <c r="CU8" s="29"/>
      <c r="CV8" s="29"/>
      <c r="CW8" s="29"/>
      <c r="CX8" s="97"/>
    </row>
    <row r="9" spans="1:102" ht="15.75" thickBot="1" x14ac:dyDescent="0.3">
      <c r="A9" s="40"/>
      <c r="B9" s="80"/>
      <c r="C9" s="84"/>
      <c r="D9" s="84"/>
      <c r="E9" s="84"/>
      <c r="F9" s="98"/>
      <c r="G9" s="16"/>
      <c r="H9" s="80"/>
      <c r="I9" s="84"/>
      <c r="J9" s="84"/>
      <c r="K9" s="84"/>
      <c r="L9" s="98"/>
      <c r="M9" s="16"/>
      <c r="N9" s="80"/>
      <c r="O9" s="84"/>
      <c r="P9" s="84"/>
      <c r="Q9" s="84"/>
      <c r="R9" s="98"/>
      <c r="S9" s="16"/>
      <c r="T9" s="80"/>
      <c r="U9" s="84"/>
      <c r="V9" s="84"/>
      <c r="W9" s="84"/>
      <c r="X9" s="98"/>
      <c r="Y9" s="16"/>
      <c r="Z9" s="80"/>
      <c r="AA9" s="84"/>
      <c r="AB9" s="84"/>
      <c r="AC9" s="84"/>
      <c r="AD9" s="98"/>
      <c r="AE9" s="16"/>
      <c r="AF9" s="80"/>
      <c r="AG9" s="84"/>
      <c r="AH9" s="84"/>
      <c r="AI9" s="84"/>
      <c r="AJ9" s="98"/>
      <c r="AK9" s="16"/>
      <c r="AL9" s="80"/>
      <c r="AM9" s="84"/>
      <c r="AN9" s="84"/>
      <c r="AO9" s="84"/>
      <c r="AP9" s="98"/>
      <c r="AQ9" s="16"/>
      <c r="AR9" s="202"/>
      <c r="AS9" s="203"/>
      <c r="AT9" s="203"/>
      <c r="AU9" s="203"/>
      <c r="AV9" s="204"/>
      <c r="AW9" s="16"/>
      <c r="AX9" s="80"/>
      <c r="AY9" s="84"/>
      <c r="AZ9" s="84"/>
      <c r="BA9" s="84"/>
      <c r="BB9" s="98"/>
      <c r="BD9" s="80"/>
      <c r="BE9" s="84"/>
      <c r="BF9" s="84"/>
      <c r="BG9" s="84"/>
      <c r="BH9" s="98"/>
      <c r="BJ9" s="80"/>
      <c r="BK9" s="84"/>
      <c r="BL9" s="84"/>
      <c r="BM9" s="84"/>
      <c r="BN9" s="98"/>
      <c r="BP9" s="80"/>
      <c r="BQ9" s="84"/>
      <c r="BR9" s="84"/>
      <c r="BS9" s="84"/>
      <c r="BT9" s="98"/>
      <c r="BV9" s="80"/>
      <c r="BW9" s="84"/>
      <c r="BX9" s="84"/>
      <c r="BY9" s="84"/>
      <c r="BZ9" s="98"/>
      <c r="CB9" s="80"/>
      <c r="CC9" s="84"/>
      <c r="CD9" s="84"/>
      <c r="CE9" s="84"/>
      <c r="CF9" s="98"/>
      <c r="CH9" s="80"/>
      <c r="CI9" s="84"/>
      <c r="CJ9" s="84"/>
      <c r="CK9" s="84"/>
      <c r="CL9" s="98"/>
      <c r="CN9" s="80"/>
      <c r="CO9" s="84"/>
      <c r="CP9" s="84"/>
      <c r="CQ9" s="84"/>
      <c r="CR9" s="98"/>
      <c r="CT9" s="80"/>
      <c r="CU9" s="84"/>
      <c r="CV9" s="84"/>
      <c r="CW9" s="84"/>
      <c r="CX9" s="98"/>
    </row>
    <row r="10" spans="1:102" x14ac:dyDescent="0.25">
      <c r="A10" s="41"/>
      <c r="B10" s="81"/>
      <c r="C10" s="16"/>
      <c r="D10" s="16"/>
      <c r="E10" s="16"/>
      <c r="F10" s="93"/>
      <c r="G10" s="16"/>
      <c r="H10" s="81"/>
      <c r="I10" s="16"/>
      <c r="J10" s="16"/>
      <c r="K10" s="16"/>
      <c r="L10" s="93"/>
      <c r="M10" s="16"/>
      <c r="N10" s="81"/>
      <c r="O10" s="16"/>
      <c r="P10" s="16"/>
      <c r="Q10" s="16"/>
      <c r="R10" s="93"/>
      <c r="S10" s="16"/>
      <c r="T10" s="81"/>
      <c r="U10" s="16"/>
      <c r="V10" s="16"/>
      <c r="W10" s="16"/>
      <c r="X10" s="93"/>
      <c r="Y10" s="16"/>
      <c r="Z10" s="81"/>
      <c r="AA10" s="16"/>
      <c r="AB10" s="16"/>
      <c r="AC10" s="16"/>
      <c r="AD10" s="93"/>
      <c r="AE10" s="16"/>
      <c r="AF10" s="81"/>
      <c r="AG10" s="16"/>
      <c r="AH10" s="16"/>
      <c r="AI10" s="16"/>
      <c r="AJ10" s="93"/>
      <c r="AK10" s="16"/>
      <c r="AL10" s="81"/>
      <c r="AM10" s="16"/>
      <c r="AN10" s="16"/>
      <c r="AO10" s="16"/>
      <c r="AP10" s="93"/>
      <c r="AQ10" s="16"/>
      <c r="AR10" s="206"/>
      <c r="AS10" s="207"/>
      <c r="AT10" s="207"/>
      <c r="AU10" s="207"/>
      <c r="AV10" s="208"/>
      <c r="AW10" s="16"/>
      <c r="AX10" s="81"/>
      <c r="AY10" s="16"/>
      <c r="AZ10" s="16"/>
      <c r="BA10" s="16"/>
      <c r="BB10" s="93"/>
      <c r="BD10" s="82"/>
      <c r="BE10" s="85"/>
      <c r="BF10" s="85"/>
      <c r="BG10" s="85"/>
      <c r="BH10" s="94"/>
      <c r="BJ10" s="81"/>
      <c r="BK10" s="16"/>
      <c r="BL10" s="16"/>
      <c r="BM10" s="16"/>
      <c r="BN10" s="93"/>
      <c r="BP10" s="81"/>
      <c r="BQ10" s="16"/>
      <c r="BR10" s="16"/>
      <c r="BS10" s="16"/>
      <c r="BT10" s="93"/>
      <c r="BV10" s="81"/>
      <c r="BW10" s="16"/>
      <c r="BX10" s="16"/>
      <c r="BY10" s="16"/>
      <c r="BZ10" s="93"/>
      <c r="CB10" s="81"/>
      <c r="CC10" s="16"/>
      <c r="CD10" s="16"/>
      <c r="CE10" s="16"/>
      <c r="CF10" s="93"/>
      <c r="CH10" s="81"/>
      <c r="CI10" s="16"/>
      <c r="CJ10" s="16"/>
      <c r="CK10" s="16"/>
      <c r="CL10" s="93"/>
      <c r="CN10" s="81"/>
      <c r="CO10" s="16"/>
      <c r="CP10" s="16"/>
      <c r="CQ10" s="16"/>
      <c r="CR10" s="93"/>
      <c r="CT10" s="81"/>
      <c r="CU10" s="16"/>
      <c r="CV10" s="16"/>
      <c r="CW10" s="16"/>
      <c r="CX10" s="93"/>
    </row>
    <row r="11" spans="1:102" x14ac:dyDescent="0.25">
      <c r="A11" s="42" t="s">
        <v>77</v>
      </c>
      <c r="B11" s="213">
        <v>714</v>
      </c>
      <c r="C11" s="187">
        <v>756</v>
      </c>
      <c r="D11" s="187">
        <v>586</v>
      </c>
      <c r="E11" s="187">
        <v>453</v>
      </c>
      <c r="F11" s="95">
        <v>2509</v>
      </c>
      <c r="G11" s="187"/>
      <c r="H11" s="299">
        <v>654</v>
      </c>
      <c r="I11" s="187">
        <v>732</v>
      </c>
      <c r="J11" s="187">
        <v>499</v>
      </c>
      <c r="K11" s="187">
        <v>769</v>
      </c>
      <c r="L11" s="95">
        <v>2654</v>
      </c>
      <c r="M11" s="187"/>
      <c r="N11" s="299">
        <v>702</v>
      </c>
      <c r="O11" s="187">
        <v>729</v>
      </c>
      <c r="P11" s="187">
        <v>539</v>
      </c>
      <c r="Q11" s="187">
        <v>794</v>
      </c>
      <c r="R11" s="95">
        <v>2764</v>
      </c>
      <c r="S11" s="187"/>
      <c r="T11" s="213">
        <v>658</v>
      </c>
      <c r="U11" s="187">
        <v>705</v>
      </c>
      <c r="V11" s="187">
        <v>517</v>
      </c>
      <c r="W11" s="187">
        <v>715</v>
      </c>
      <c r="X11" s="95">
        <v>2595</v>
      </c>
      <c r="Y11" s="187"/>
      <c r="Z11" s="213">
        <v>538</v>
      </c>
      <c r="AA11" s="187">
        <v>592</v>
      </c>
      <c r="AB11" s="187">
        <v>498</v>
      </c>
      <c r="AC11" s="187">
        <v>737</v>
      </c>
      <c r="AD11" s="95">
        <v>2365</v>
      </c>
      <c r="AE11" s="187"/>
      <c r="AF11" s="213">
        <v>597</v>
      </c>
      <c r="AG11" s="187">
        <v>688</v>
      </c>
      <c r="AH11" s="187">
        <v>541</v>
      </c>
      <c r="AI11" s="187">
        <v>796</v>
      </c>
      <c r="AJ11" s="95">
        <v>2622</v>
      </c>
      <c r="AK11" s="187"/>
      <c r="AL11" s="213">
        <v>614</v>
      </c>
      <c r="AM11" s="187">
        <v>664</v>
      </c>
      <c r="AN11" s="187">
        <v>561</v>
      </c>
      <c r="AO11" s="187">
        <v>781</v>
      </c>
      <c r="AP11" s="95">
        <v>2620</v>
      </c>
      <c r="AQ11" s="187"/>
      <c r="AR11" s="213">
        <v>629</v>
      </c>
      <c r="AS11" s="187">
        <v>672</v>
      </c>
      <c r="AT11" s="187">
        <v>552</v>
      </c>
      <c r="AU11" s="187">
        <v>768</v>
      </c>
      <c r="AV11" s="95">
        <v>2621</v>
      </c>
      <c r="AW11" s="187"/>
      <c r="AX11" s="213">
        <v>566</v>
      </c>
      <c r="AY11" s="187">
        <v>642</v>
      </c>
      <c r="AZ11" s="187">
        <v>538</v>
      </c>
      <c r="BA11" s="187">
        <v>724</v>
      </c>
      <c r="BB11" s="95">
        <v>2470</v>
      </c>
      <c r="BD11" s="213">
        <v>563</v>
      </c>
      <c r="BE11" s="187">
        <v>640</v>
      </c>
      <c r="BF11" s="187">
        <v>536</v>
      </c>
      <c r="BG11" s="187">
        <v>721</v>
      </c>
      <c r="BH11" s="95">
        <v>2460</v>
      </c>
      <c r="BI11" s="347"/>
      <c r="BJ11" s="213">
        <v>556</v>
      </c>
      <c r="BK11" s="187">
        <v>619</v>
      </c>
      <c r="BL11" s="187">
        <v>438</v>
      </c>
      <c r="BM11" s="187">
        <v>630</v>
      </c>
      <c r="BN11" s="95">
        <v>2243</v>
      </c>
      <c r="BP11" s="213">
        <v>556</v>
      </c>
      <c r="BQ11" s="187">
        <v>619</v>
      </c>
      <c r="BR11" s="187">
        <v>438</v>
      </c>
      <c r="BS11" s="187">
        <v>630</v>
      </c>
      <c r="BT11" s="95">
        <v>2243</v>
      </c>
      <c r="BU11" s="347"/>
      <c r="BV11" s="213">
        <v>475</v>
      </c>
      <c r="BW11" s="187">
        <v>506</v>
      </c>
      <c r="BX11" s="187">
        <v>419</v>
      </c>
      <c r="BY11" s="187">
        <v>604</v>
      </c>
      <c r="BZ11" s="95">
        <v>2004</v>
      </c>
      <c r="CB11" s="213">
        <v>482</v>
      </c>
      <c r="CC11" s="187">
        <v>543</v>
      </c>
      <c r="CD11" s="187">
        <v>402</v>
      </c>
      <c r="CE11" s="187">
        <v>636</v>
      </c>
      <c r="CF11" s="95">
        <f>SUM(CB11:CE11)</f>
        <v>2063</v>
      </c>
      <c r="CH11" s="213">
        <v>499</v>
      </c>
      <c r="CI11" s="187">
        <v>538</v>
      </c>
      <c r="CJ11" s="187">
        <v>429</v>
      </c>
      <c r="CK11" s="187">
        <f>CL11-SUM(CH11:CJ11)</f>
        <v>659</v>
      </c>
      <c r="CL11" s="95">
        <v>2125</v>
      </c>
      <c r="CN11" s="213">
        <v>503</v>
      </c>
      <c r="CO11" s="187">
        <v>540</v>
      </c>
      <c r="CP11" s="187">
        <v>431</v>
      </c>
      <c r="CQ11" s="187">
        <f>CR11-SUM(CN11:CP11)</f>
        <v>658</v>
      </c>
      <c r="CR11" s="95">
        <v>2132</v>
      </c>
      <c r="CT11" s="213">
        <v>499.3</v>
      </c>
      <c r="CU11" s="187">
        <v>585</v>
      </c>
      <c r="CV11" s="187">
        <v>492</v>
      </c>
      <c r="CW11" s="187">
        <v>712</v>
      </c>
      <c r="CX11" s="95">
        <v>2288</v>
      </c>
    </row>
    <row r="12" spans="1:102" x14ac:dyDescent="0.25">
      <c r="A12" s="42"/>
      <c r="B12" s="213"/>
      <c r="C12" s="187"/>
      <c r="D12" s="187"/>
      <c r="E12" s="187"/>
      <c r="F12" s="95"/>
      <c r="G12" s="187"/>
      <c r="H12" s="299"/>
      <c r="I12" s="187"/>
      <c r="J12" s="187"/>
      <c r="K12" s="187"/>
      <c r="L12" s="95"/>
      <c r="M12" s="187"/>
      <c r="N12" s="299"/>
      <c r="O12" s="187"/>
      <c r="P12" s="187"/>
      <c r="Q12" s="187"/>
      <c r="R12" s="95"/>
      <c r="S12" s="187"/>
      <c r="T12" s="213"/>
      <c r="U12" s="187"/>
      <c r="V12" s="187"/>
      <c r="W12" s="187"/>
      <c r="X12" s="95"/>
      <c r="Y12" s="187"/>
      <c r="Z12" s="213"/>
      <c r="AA12" s="187"/>
      <c r="AB12" s="187"/>
      <c r="AC12" s="187"/>
      <c r="AD12" s="95"/>
      <c r="AE12" s="187"/>
      <c r="AF12" s="213"/>
      <c r="AG12" s="187"/>
      <c r="AH12" s="187"/>
      <c r="AI12" s="187"/>
      <c r="AJ12" s="95"/>
      <c r="AK12" s="187"/>
      <c r="AL12" s="213"/>
      <c r="AM12" s="187"/>
      <c r="AN12" s="187"/>
      <c r="AO12" s="187"/>
      <c r="AP12" s="95"/>
      <c r="AQ12" s="187"/>
      <c r="AR12" s="213"/>
      <c r="AS12" s="187"/>
      <c r="AT12" s="187"/>
      <c r="AU12" s="187"/>
      <c r="AV12" s="95"/>
      <c r="AW12" s="187"/>
      <c r="AX12" s="213"/>
      <c r="AY12" s="187"/>
      <c r="AZ12" s="187"/>
      <c r="BA12" s="187"/>
      <c r="BB12" s="95"/>
      <c r="BD12" s="213"/>
      <c r="BE12" s="187"/>
      <c r="BF12" s="187"/>
      <c r="BG12" s="187"/>
      <c r="BH12" s="95"/>
      <c r="BJ12" s="213"/>
      <c r="BK12" s="187"/>
      <c r="BL12" s="187"/>
      <c r="BM12" s="187"/>
      <c r="BN12" s="95"/>
      <c r="BP12" s="213"/>
      <c r="BQ12" s="187"/>
      <c r="BR12" s="187"/>
      <c r="BS12" s="187"/>
      <c r="BT12" s="95"/>
      <c r="BV12" s="213"/>
      <c r="BW12" s="187"/>
      <c r="BX12" s="187"/>
      <c r="BY12" s="187"/>
      <c r="BZ12" s="95"/>
      <c r="CB12" s="213"/>
      <c r="CC12" s="187"/>
      <c r="CD12" s="187"/>
      <c r="CE12" s="187"/>
      <c r="CF12" s="95"/>
      <c r="CH12" s="213"/>
      <c r="CI12" s="187"/>
      <c r="CJ12" s="187"/>
      <c r="CK12" s="187"/>
      <c r="CL12" s="95"/>
      <c r="CN12" s="213"/>
      <c r="CO12" s="187"/>
      <c r="CP12" s="187"/>
      <c r="CQ12" s="187"/>
      <c r="CR12" s="95"/>
      <c r="CT12" s="213"/>
      <c r="CU12" s="187"/>
      <c r="CV12" s="187"/>
      <c r="CW12" s="187"/>
      <c r="CX12" s="95"/>
    </row>
    <row r="13" spans="1:102" x14ac:dyDescent="0.25">
      <c r="A13" s="42" t="s">
        <v>49</v>
      </c>
      <c r="B13" s="213">
        <v>100</v>
      </c>
      <c r="C13" s="187">
        <v>155</v>
      </c>
      <c r="D13" s="187">
        <v>11</v>
      </c>
      <c r="E13" s="187">
        <v>73</v>
      </c>
      <c r="F13" s="95">
        <v>339</v>
      </c>
      <c r="G13" s="187"/>
      <c r="H13" s="299">
        <v>105</v>
      </c>
      <c r="I13" s="187">
        <v>104</v>
      </c>
      <c r="J13" s="187">
        <v>-14</v>
      </c>
      <c r="K13" s="187">
        <v>106</v>
      </c>
      <c r="L13" s="95">
        <v>301</v>
      </c>
      <c r="M13" s="187"/>
      <c r="N13" s="299">
        <v>125</v>
      </c>
      <c r="O13" s="187">
        <v>139</v>
      </c>
      <c r="P13" s="187">
        <v>-30</v>
      </c>
      <c r="Q13" s="187">
        <v>71</v>
      </c>
      <c r="R13" s="95">
        <v>305</v>
      </c>
      <c r="S13" s="187"/>
      <c r="T13" s="213">
        <v>99</v>
      </c>
      <c r="U13" s="187">
        <v>72</v>
      </c>
      <c r="V13" s="187">
        <v>-41</v>
      </c>
      <c r="W13" s="187">
        <v>47</v>
      </c>
      <c r="X13" s="95">
        <v>177</v>
      </c>
      <c r="Y13" s="187"/>
      <c r="Z13" s="213">
        <v>-12</v>
      </c>
      <c r="AA13" s="187">
        <v>50</v>
      </c>
      <c r="AB13" s="187">
        <v>-5</v>
      </c>
      <c r="AC13" s="187">
        <v>68</v>
      </c>
      <c r="AD13" s="95">
        <v>101</v>
      </c>
      <c r="AE13" s="187"/>
      <c r="AF13" s="213">
        <v>44</v>
      </c>
      <c r="AG13" s="187">
        <v>60</v>
      </c>
      <c r="AH13" s="187">
        <v>21</v>
      </c>
      <c r="AI13" s="187">
        <v>105</v>
      </c>
      <c r="AJ13" s="95">
        <v>230</v>
      </c>
      <c r="AK13" s="187"/>
      <c r="AL13" s="213">
        <v>62</v>
      </c>
      <c r="AM13" s="187">
        <v>125</v>
      </c>
      <c r="AN13" s="187">
        <v>8</v>
      </c>
      <c r="AO13" s="187">
        <v>88</v>
      </c>
      <c r="AP13" s="95">
        <v>283</v>
      </c>
      <c r="AQ13" s="187"/>
      <c r="AR13" s="213">
        <v>56</v>
      </c>
      <c r="AS13" s="187">
        <v>78</v>
      </c>
      <c r="AT13" s="187">
        <v>20</v>
      </c>
      <c r="AU13" s="187">
        <v>104</v>
      </c>
      <c r="AV13" s="95">
        <v>258</v>
      </c>
      <c r="AW13" s="187"/>
      <c r="AX13" s="213">
        <v>-16</v>
      </c>
      <c r="AY13" s="187">
        <v>87</v>
      </c>
      <c r="AZ13" s="187">
        <v>33</v>
      </c>
      <c r="BA13" s="187">
        <v>119</v>
      </c>
      <c r="BB13" s="95">
        <v>223</v>
      </c>
      <c r="BD13" s="213">
        <v>-16</v>
      </c>
      <c r="BE13" s="187">
        <v>87</v>
      </c>
      <c r="BF13" s="187">
        <v>33</v>
      </c>
      <c r="BG13" s="187">
        <v>119</v>
      </c>
      <c r="BH13" s="95">
        <v>223</v>
      </c>
      <c r="BI13" s="347"/>
      <c r="BJ13" s="213">
        <v>23</v>
      </c>
      <c r="BK13" s="187">
        <v>27</v>
      </c>
      <c r="BL13" s="187">
        <v>8</v>
      </c>
      <c r="BM13" s="187">
        <v>85</v>
      </c>
      <c r="BN13" s="95">
        <v>143</v>
      </c>
      <c r="BP13" s="213">
        <v>19</v>
      </c>
      <c r="BQ13" s="187">
        <v>28</v>
      </c>
      <c r="BR13" s="187">
        <v>10</v>
      </c>
      <c r="BS13" s="187">
        <v>86</v>
      </c>
      <c r="BT13" s="95">
        <v>143</v>
      </c>
      <c r="BU13" s="347"/>
      <c r="BV13" s="213">
        <v>28</v>
      </c>
      <c r="BW13" s="187">
        <v>69</v>
      </c>
      <c r="BX13" s="187">
        <v>10</v>
      </c>
      <c r="BY13" s="187">
        <v>51</v>
      </c>
      <c r="BZ13" s="95">
        <v>158</v>
      </c>
      <c r="CB13" s="213">
        <v>15</v>
      </c>
      <c r="CC13" s="187">
        <v>43</v>
      </c>
      <c r="CD13" s="187">
        <v>-11</v>
      </c>
      <c r="CE13" s="187">
        <v>82</v>
      </c>
      <c r="CF13" s="95">
        <f>SUM(CB13:CE13)</f>
        <v>129</v>
      </c>
      <c r="CH13" s="213">
        <v>36</v>
      </c>
      <c r="CI13" s="187">
        <v>72</v>
      </c>
      <c r="CJ13" s="187">
        <v>7</v>
      </c>
      <c r="CK13" s="187">
        <f>CL13-SUM(CH13:CJ13)</f>
        <v>70</v>
      </c>
      <c r="CL13" s="95">
        <v>185</v>
      </c>
      <c r="CN13" s="213">
        <v>36</v>
      </c>
      <c r="CO13" s="187">
        <v>72</v>
      </c>
      <c r="CP13" s="187">
        <v>8</v>
      </c>
      <c r="CQ13" s="187">
        <f>CR13-SUM(CN13:CP13)</f>
        <v>69</v>
      </c>
      <c r="CR13" s="95">
        <v>185</v>
      </c>
      <c r="CT13" s="213">
        <v>38.299999999999997</v>
      </c>
      <c r="CU13" s="187">
        <v>63</v>
      </c>
      <c r="CV13" s="187">
        <v>23</v>
      </c>
      <c r="CW13" s="187">
        <v>72</v>
      </c>
      <c r="CX13" s="95">
        <v>196</v>
      </c>
    </row>
    <row r="14" spans="1:102" x14ac:dyDescent="0.25">
      <c r="A14" s="42"/>
      <c r="B14" s="213"/>
      <c r="C14" s="187"/>
      <c r="D14" s="187"/>
      <c r="E14" s="187"/>
      <c r="F14" s="95"/>
      <c r="G14" s="187"/>
      <c r="H14" s="299"/>
      <c r="I14" s="187"/>
      <c r="J14" s="187"/>
      <c r="K14" s="187"/>
      <c r="L14" s="95"/>
      <c r="M14" s="187"/>
      <c r="N14" s="299"/>
      <c r="O14" s="187"/>
      <c r="P14" s="187"/>
      <c r="Q14" s="187"/>
      <c r="R14" s="95"/>
      <c r="S14" s="187"/>
      <c r="T14" s="213"/>
      <c r="U14" s="187"/>
      <c r="V14" s="187"/>
      <c r="W14" s="187"/>
      <c r="X14" s="95"/>
      <c r="Y14" s="187"/>
      <c r="Z14" s="213"/>
      <c r="AA14" s="187"/>
      <c r="AB14" s="187"/>
      <c r="AC14" s="187"/>
      <c r="AD14" s="95"/>
      <c r="AE14" s="187"/>
      <c r="AF14" s="213"/>
      <c r="AG14" s="187"/>
      <c r="AH14" s="187"/>
      <c r="AI14" s="187"/>
      <c r="AJ14" s="95"/>
      <c r="AK14" s="187"/>
      <c r="AL14" s="213"/>
      <c r="AM14" s="187"/>
      <c r="AN14" s="187"/>
      <c r="AO14" s="187"/>
      <c r="AP14" s="95"/>
      <c r="AQ14" s="187"/>
      <c r="AR14" s="213"/>
      <c r="AS14" s="187"/>
      <c r="AT14" s="187"/>
      <c r="AU14" s="187"/>
      <c r="AV14" s="95"/>
      <c r="AW14" s="187"/>
      <c r="AX14" s="213"/>
      <c r="AY14" s="187"/>
      <c r="AZ14" s="187"/>
      <c r="BA14" s="187"/>
      <c r="BB14" s="95"/>
      <c r="BD14" s="213"/>
      <c r="BE14" s="187"/>
      <c r="BF14" s="187"/>
      <c r="BG14" s="187"/>
      <c r="BH14" s="95"/>
      <c r="BJ14" s="213"/>
      <c r="BK14" s="187"/>
      <c r="BL14" s="187"/>
      <c r="BM14" s="187"/>
      <c r="BN14" s="95"/>
      <c r="BP14" s="213"/>
      <c r="BQ14" s="187"/>
      <c r="BR14" s="187"/>
      <c r="BS14" s="187"/>
      <c r="BT14" s="95"/>
      <c r="BV14" s="213"/>
      <c r="BW14" s="187"/>
      <c r="BX14" s="187"/>
      <c r="BY14" s="187"/>
      <c r="BZ14" s="95"/>
      <c r="CB14" s="213"/>
      <c r="CC14" s="187"/>
      <c r="CE14" s="187"/>
      <c r="CF14" s="95"/>
      <c r="CH14" s="213"/>
      <c r="CI14" s="187"/>
      <c r="CK14" s="187"/>
      <c r="CL14" s="95"/>
      <c r="CN14" s="213"/>
      <c r="CO14" s="187"/>
      <c r="CQ14" s="187"/>
      <c r="CR14" s="95"/>
      <c r="CT14" s="213"/>
      <c r="CU14" s="187"/>
      <c r="CW14" s="187"/>
      <c r="CX14" s="95"/>
    </row>
    <row r="15" spans="1:102" x14ac:dyDescent="0.25">
      <c r="A15" s="42" t="s">
        <v>78</v>
      </c>
      <c r="B15" s="265">
        <v>0.14005600000000001</v>
      </c>
      <c r="C15" s="266">
        <v>0.205026455</v>
      </c>
      <c r="D15" s="266">
        <v>1.877133105802048E-2</v>
      </c>
      <c r="E15" s="266">
        <v>0.16114790286975716</v>
      </c>
      <c r="F15" s="267">
        <v>0.1351135910721403</v>
      </c>
      <c r="G15" s="266"/>
      <c r="H15" s="301">
        <v>0.16055045871559634</v>
      </c>
      <c r="I15" s="266">
        <v>0.14207650273224043</v>
      </c>
      <c r="J15" s="266">
        <v>-2.8056112224448898E-2</v>
      </c>
      <c r="K15" s="266">
        <v>0.13784135240572171</v>
      </c>
      <c r="L15" s="267">
        <v>0.11341371514694801</v>
      </c>
      <c r="M15" s="266"/>
      <c r="N15" s="301">
        <v>0.17806267806267806</v>
      </c>
      <c r="O15" s="266">
        <v>0.19067215363511661</v>
      </c>
      <c r="P15" s="266">
        <v>-5.5658627087198514E-2</v>
      </c>
      <c r="Q15" s="266">
        <v>8.9420654911838787E-2</v>
      </c>
      <c r="R15" s="267">
        <v>0.11034732272069464</v>
      </c>
      <c r="S15" s="266"/>
      <c r="T15" s="265">
        <v>0.15045592705167174</v>
      </c>
      <c r="U15" s="266">
        <v>0.10212765957446808</v>
      </c>
      <c r="V15" s="266">
        <v>-7.9303675048355893E-2</v>
      </c>
      <c r="W15" s="266">
        <v>6.5734265734265732E-2</v>
      </c>
      <c r="X15" s="267">
        <v>6.8208092485549127E-2</v>
      </c>
      <c r="Y15" s="266"/>
      <c r="Z15" s="265">
        <v>-2.2304832713754646E-2</v>
      </c>
      <c r="AA15" s="266">
        <v>8.4459459459459457E-2</v>
      </c>
      <c r="AB15" s="266">
        <v>-1.0040160642570281E-2</v>
      </c>
      <c r="AC15" s="266">
        <v>9.2265943012211665E-2</v>
      </c>
      <c r="AD15" s="267">
        <v>4.2706131078224102E-2</v>
      </c>
      <c r="AE15" s="266"/>
      <c r="AF15" s="265">
        <v>7.3701842546063656E-2</v>
      </c>
      <c r="AG15" s="266">
        <v>8.7209302325581398E-2</v>
      </c>
      <c r="AH15" s="266">
        <v>3.8817005545286505E-2</v>
      </c>
      <c r="AI15" s="266">
        <v>0.13190954773869346</v>
      </c>
      <c r="AJ15" s="267">
        <v>8.771929824561403E-2</v>
      </c>
      <c r="AK15" s="266"/>
      <c r="AL15" s="265">
        <v>0.10097719869706841</v>
      </c>
      <c r="AM15" s="266">
        <v>0.18825301204819278</v>
      </c>
      <c r="AN15" s="266">
        <v>1.4260249554367201E-2</v>
      </c>
      <c r="AO15" s="266">
        <v>0.11267605633802817</v>
      </c>
      <c r="AP15" s="267">
        <v>0.10801526717557251</v>
      </c>
      <c r="AQ15" s="266"/>
      <c r="AR15" s="265">
        <v>8.9030206677265494E-2</v>
      </c>
      <c r="AS15" s="266">
        <v>0.11607142857142858</v>
      </c>
      <c r="AT15" s="266">
        <v>3.6231884057971016E-2</v>
      </c>
      <c r="AU15" s="266">
        <v>0.13541666666666666</v>
      </c>
      <c r="AV15" s="267">
        <v>9.8435711560473108E-2</v>
      </c>
      <c r="AW15" s="266"/>
      <c r="AX15" s="265">
        <v>-2.8268551236749116E-2</v>
      </c>
      <c r="AY15" s="266">
        <v>0.13500000000000001</v>
      </c>
      <c r="AZ15" s="266">
        <v>6.1338289962825282E-2</v>
      </c>
      <c r="BA15" s="266">
        <v>0.1643646408839779</v>
      </c>
      <c r="BB15" s="267">
        <v>9.0283400809716599E-2</v>
      </c>
      <c r="BD15" s="265">
        <v>-2.8419182948490232E-2</v>
      </c>
      <c r="BE15" s="266">
        <v>0.13593749999999999</v>
      </c>
      <c r="BF15" s="266">
        <v>6.1567164179104475E-2</v>
      </c>
      <c r="BG15" s="266">
        <v>0.1650485436893204</v>
      </c>
      <c r="BH15" s="267">
        <v>9.0650406504065043E-2</v>
      </c>
      <c r="BI15" s="347"/>
      <c r="BJ15" s="265">
        <v>4.1366906474820143E-2</v>
      </c>
      <c r="BK15" s="266">
        <v>4.361873990306947E-2</v>
      </c>
      <c r="BL15" s="266">
        <v>1.8264840182648401E-2</v>
      </c>
      <c r="BM15" s="266">
        <v>0.13492063492063491</v>
      </c>
      <c r="BN15" s="267">
        <v>6.3753901025412396E-2</v>
      </c>
      <c r="BP15" s="265">
        <v>3.41726618705036E-2</v>
      </c>
      <c r="BQ15" s="266">
        <v>4.5234248788368334E-2</v>
      </c>
      <c r="BR15" s="266">
        <v>2.2831050228310501E-2</v>
      </c>
      <c r="BS15" s="266">
        <v>0.13650793650793649</v>
      </c>
      <c r="BT15" s="267">
        <v>6.3753901025412396E-2</v>
      </c>
      <c r="BV15" s="265">
        <v>5.8947368421052602E-2</v>
      </c>
      <c r="BW15" s="266">
        <v>0.13600000000000001</v>
      </c>
      <c r="BX15" s="266">
        <v>2.4E-2</v>
      </c>
      <c r="BY15" s="266">
        <v>8.4437086092715233E-2</v>
      </c>
      <c r="BZ15" s="267">
        <f>BZ13/BZ11</f>
        <v>7.8842315369261479E-2</v>
      </c>
      <c r="CB15" s="265">
        <v>3.1E-2</v>
      </c>
      <c r="CC15" s="266">
        <f>CC13/CC11</f>
        <v>7.918968692449356E-2</v>
      </c>
      <c r="CD15" s="266">
        <f>CD13/CD11</f>
        <v>-2.736318407960199E-2</v>
      </c>
      <c r="CE15" s="266">
        <f>CE13/CE11</f>
        <v>0.12893081761006289</v>
      </c>
      <c r="CF15" s="267">
        <f>CF13/CF11</f>
        <v>6.2530295685894327E-2</v>
      </c>
      <c r="CH15" s="265">
        <f>CH13/CH11</f>
        <v>7.2144288577154311E-2</v>
      </c>
      <c r="CI15" s="266">
        <f>CI13/CI11</f>
        <v>0.13382899628252787</v>
      </c>
      <c r="CJ15" s="266">
        <f>CJ13/CJ11</f>
        <v>1.6317016317016316E-2</v>
      </c>
      <c r="CK15" s="266">
        <f>CK13/CK11</f>
        <v>0.1062215477996965</v>
      </c>
      <c r="CL15" s="267">
        <f>CL13/CL11</f>
        <v>8.7058823529411758E-2</v>
      </c>
      <c r="CN15" s="265">
        <f>CN13/CN11</f>
        <v>7.1570576540755465E-2</v>
      </c>
      <c r="CO15" s="266">
        <f>CO13/CO11</f>
        <v>0.13333333333333333</v>
      </c>
      <c r="CP15" s="266">
        <f>CP13/CP11</f>
        <v>1.8561484918793503E-2</v>
      </c>
      <c r="CQ15" s="266">
        <f>CQ13/CQ11</f>
        <v>0.10486322188449848</v>
      </c>
      <c r="CR15" s="267">
        <f>CR13/CR11</f>
        <v>8.6772983114446534E-2</v>
      </c>
      <c r="CT15" s="265">
        <f>CT13/CT11</f>
        <v>7.6707390346485077E-2</v>
      </c>
      <c r="CU15" s="266">
        <f>CU13/CU11</f>
        <v>0.1076923076923077</v>
      </c>
      <c r="CV15" s="266">
        <f>CV13/CV11</f>
        <v>4.6747967479674794E-2</v>
      </c>
      <c r="CW15" s="266">
        <f>CW13/CW11</f>
        <v>0.10112359550561797</v>
      </c>
      <c r="CX15" s="267">
        <f>CX13/CX11</f>
        <v>8.5664335664335664E-2</v>
      </c>
    </row>
    <row r="16" spans="1:102" x14ac:dyDescent="0.25">
      <c r="A16" s="42"/>
      <c r="B16" s="213"/>
      <c r="C16" s="187"/>
      <c r="D16" s="187"/>
      <c r="E16" s="187"/>
      <c r="F16" s="95"/>
      <c r="G16" s="187"/>
      <c r="H16" s="299"/>
      <c r="I16" s="187"/>
      <c r="J16" s="187"/>
      <c r="K16" s="187"/>
      <c r="L16" s="95"/>
      <c r="M16" s="187"/>
      <c r="N16" s="299"/>
      <c r="O16" s="187"/>
      <c r="P16" s="187"/>
      <c r="Q16" s="187"/>
      <c r="R16" s="95"/>
      <c r="S16" s="187"/>
      <c r="T16" s="213"/>
      <c r="U16" s="187"/>
      <c r="V16" s="187"/>
      <c r="W16" s="187"/>
      <c r="X16" s="95"/>
      <c r="Y16" s="187"/>
      <c r="Z16" s="213"/>
      <c r="AA16" s="187"/>
      <c r="AB16" s="187"/>
      <c r="AC16" s="187"/>
      <c r="AD16" s="95"/>
      <c r="AE16" s="187"/>
      <c r="AF16" s="213"/>
      <c r="AG16" s="187"/>
      <c r="AH16" s="187"/>
      <c r="AI16" s="187"/>
      <c r="AJ16" s="95"/>
      <c r="AK16" s="187"/>
      <c r="AL16" s="213"/>
      <c r="AM16" s="187"/>
      <c r="AN16" s="187"/>
      <c r="AO16" s="187"/>
      <c r="AP16" s="95"/>
      <c r="AQ16" s="187"/>
      <c r="AR16" s="213"/>
      <c r="AS16" s="187"/>
      <c r="AT16" s="187"/>
      <c r="AU16" s="187"/>
      <c r="AV16" s="95"/>
      <c r="AW16" s="187"/>
      <c r="AX16" s="213"/>
      <c r="AY16" s="187"/>
      <c r="AZ16" s="187"/>
      <c r="BA16" s="187"/>
      <c r="BB16" s="95"/>
      <c r="BD16" s="213"/>
      <c r="BE16" s="187"/>
      <c r="BF16" s="187"/>
      <c r="BG16" s="187"/>
      <c r="BH16" s="95"/>
      <c r="BI16" s="347"/>
      <c r="BJ16" s="213"/>
      <c r="BK16" s="187"/>
      <c r="BL16" s="187"/>
      <c r="BM16" s="187"/>
      <c r="BN16" s="95"/>
      <c r="BP16" s="213"/>
      <c r="BQ16" s="187"/>
      <c r="BR16" s="187"/>
      <c r="BS16" s="187"/>
      <c r="BT16" s="95"/>
      <c r="BV16" s="213"/>
      <c r="BW16" s="187"/>
      <c r="BX16" s="187"/>
      <c r="BY16" s="187"/>
      <c r="BZ16" s="95"/>
      <c r="CB16" s="213"/>
      <c r="CC16" s="187"/>
      <c r="CD16" s="187"/>
      <c r="CE16" s="187"/>
      <c r="CF16" s="95"/>
      <c r="CH16" s="213"/>
      <c r="CI16" s="187"/>
      <c r="CJ16" s="187"/>
      <c r="CK16" s="187"/>
      <c r="CL16" s="95"/>
      <c r="CN16" s="213"/>
      <c r="CO16" s="187"/>
      <c r="CP16" s="187"/>
      <c r="CQ16" s="187"/>
      <c r="CR16" s="95"/>
      <c r="CT16" s="213"/>
      <c r="CU16" s="187"/>
      <c r="CV16" s="187"/>
      <c r="CW16" s="187"/>
      <c r="CX16" s="95"/>
    </row>
    <row r="17" spans="1:102" x14ac:dyDescent="0.25">
      <c r="A17" s="42" t="s">
        <v>79</v>
      </c>
      <c r="B17" s="213">
        <v>61</v>
      </c>
      <c r="C17" s="187">
        <v>116</v>
      </c>
      <c r="D17" s="187">
        <v>4</v>
      </c>
      <c r="E17" s="187">
        <v>55</v>
      </c>
      <c r="F17" s="95">
        <v>236</v>
      </c>
      <c r="G17" s="187"/>
      <c r="H17" s="299">
        <v>75</v>
      </c>
      <c r="I17" s="187">
        <v>96</v>
      </c>
      <c r="J17" s="187">
        <v>1</v>
      </c>
      <c r="K17" s="187">
        <v>280</v>
      </c>
      <c r="L17" s="95">
        <v>452</v>
      </c>
      <c r="M17" s="187"/>
      <c r="N17" s="299">
        <v>88</v>
      </c>
      <c r="O17" s="187">
        <v>98</v>
      </c>
      <c r="P17" s="187">
        <v>-20</v>
      </c>
      <c r="Q17" s="187">
        <v>62</v>
      </c>
      <c r="R17" s="95">
        <v>228</v>
      </c>
      <c r="S17" s="187"/>
      <c r="T17" s="213">
        <v>70</v>
      </c>
      <c r="U17" s="187">
        <v>55</v>
      </c>
      <c r="V17" s="187">
        <v>-14</v>
      </c>
      <c r="W17" s="187">
        <v>53</v>
      </c>
      <c r="X17" s="95">
        <v>164</v>
      </c>
      <c r="Y17" s="187"/>
      <c r="Z17" s="213">
        <v>6</v>
      </c>
      <c r="AA17" s="187">
        <v>43</v>
      </c>
      <c r="AB17" s="187">
        <v>2</v>
      </c>
      <c r="AC17" s="187">
        <v>64</v>
      </c>
      <c r="AD17" s="95">
        <v>115</v>
      </c>
      <c r="AE17" s="187"/>
      <c r="AF17" s="213">
        <v>33</v>
      </c>
      <c r="AG17" s="187">
        <v>41</v>
      </c>
      <c r="AH17" s="187">
        <v>96</v>
      </c>
      <c r="AI17" s="187">
        <v>58</v>
      </c>
      <c r="AJ17" s="95">
        <v>228</v>
      </c>
      <c r="AK17" s="187"/>
      <c r="AL17" s="213">
        <v>46</v>
      </c>
      <c r="AM17" s="187">
        <v>73</v>
      </c>
      <c r="AN17" s="187">
        <v>6</v>
      </c>
      <c r="AO17" s="187">
        <v>58</v>
      </c>
      <c r="AP17" s="95">
        <v>183</v>
      </c>
      <c r="AQ17" s="187"/>
      <c r="AR17" s="213">
        <v>35</v>
      </c>
      <c r="AS17" s="187">
        <v>59</v>
      </c>
      <c r="AT17" s="187">
        <v>-7</v>
      </c>
      <c r="AU17" s="187">
        <v>49</v>
      </c>
      <c r="AV17" s="95">
        <v>136</v>
      </c>
      <c r="AW17" s="187"/>
      <c r="AX17" s="213">
        <v>-6</v>
      </c>
      <c r="AY17" s="187">
        <v>48</v>
      </c>
      <c r="AZ17" s="187">
        <v>20</v>
      </c>
      <c r="BA17" s="187">
        <v>75</v>
      </c>
      <c r="BB17" s="95">
        <v>137</v>
      </c>
      <c r="BD17" s="213">
        <v>-6</v>
      </c>
      <c r="BE17" s="187">
        <v>48</v>
      </c>
      <c r="BF17" s="187">
        <v>20</v>
      </c>
      <c r="BG17" s="187">
        <v>75</v>
      </c>
      <c r="BH17" s="95">
        <v>137</v>
      </c>
      <c r="BI17" s="347"/>
      <c r="BJ17" s="213">
        <v>15</v>
      </c>
      <c r="BK17" s="187" t="s">
        <v>179</v>
      </c>
      <c r="BL17" s="187">
        <v>20</v>
      </c>
      <c r="BM17" s="187">
        <v>70</v>
      </c>
      <c r="BN17" s="95">
        <v>413</v>
      </c>
      <c r="BP17" s="213">
        <v>12</v>
      </c>
      <c r="BQ17" s="187" t="s">
        <v>180</v>
      </c>
      <c r="BR17" s="187">
        <v>21</v>
      </c>
      <c r="BS17" s="187">
        <v>71</v>
      </c>
      <c r="BT17" s="95">
        <v>413</v>
      </c>
      <c r="BU17" s="347"/>
      <c r="BV17" s="213">
        <v>33</v>
      </c>
      <c r="BW17" s="187">
        <v>28</v>
      </c>
      <c r="BX17" s="187">
        <v>4</v>
      </c>
      <c r="BY17" s="187">
        <v>35</v>
      </c>
      <c r="BZ17" s="95">
        <v>100</v>
      </c>
      <c r="CB17" s="213">
        <v>-13</v>
      </c>
      <c r="CC17" s="187">
        <v>12</v>
      </c>
      <c r="CD17" s="187">
        <v>-13</v>
      </c>
      <c r="CE17" s="187">
        <v>56</v>
      </c>
      <c r="CF17" s="95">
        <f>SUM(CB17:CE17)</f>
        <v>42</v>
      </c>
      <c r="CH17" s="213">
        <v>28</v>
      </c>
      <c r="CI17" s="187">
        <v>47</v>
      </c>
      <c r="CJ17" s="187">
        <v>10</v>
      </c>
      <c r="CK17" s="187">
        <f>CL17-SUM(CH17:CJ17)</f>
        <v>51</v>
      </c>
      <c r="CL17" s="95">
        <v>136</v>
      </c>
      <c r="CN17" s="213">
        <v>28</v>
      </c>
      <c r="CO17" s="187">
        <v>47</v>
      </c>
      <c r="CP17" s="187">
        <v>11</v>
      </c>
      <c r="CQ17" s="187">
        <v>50</v>
      </c>
      <c r="CR17" s="95">
        <v>136</v>
      </c>
      <c r="CT17" s="213">
        <v>25</v>
      </c>
      <c r="CU17" s="187">
        <v>41</v>
      </c>
      <c r="CV17" s="187">
        <v>16</v>
      </c>
      <c r="CW17" s="187">
        <v>46</v>
      </c>
      <c r="CX17" s="95">
        <v>128</v>
      </c>
    </row>
    <row r="18" spans="1:102" x14ac:dyDescent="0.25">
      <c r="A18" s="42"/>
      <c r="B18" s="82"/>
      <c r="C18" s="85"/>
      <c r="D18" s="85"/>
      <c r="E18" s="85"/>
      <c r="F18" s="96"/>
      <c r="G18" s="85"/>
      <c r="H18" s="82"/>
      <c r="I18" s="85"/>
      <c r="J18" s="85"/>
      <c r="K18" s="85"/>
      <c r="L18" s="96"/>
      <c r="M18" s="85"/>
      <c r="N18" s="82"/>
      <c r="O18" s="85"/>
      <c r="P18" s="85"/>
      <c r="Q18" s="85"/>
      <c r="R18" s="96"/>
      <c r="S18" s="85"/>
      <c r="T18" s="82"/>
      <c r="U18" s="85"/>
      <c r="V18" s="85"/>
      <c r="W18" s="85"/>
      <c r="X18" s="96"/>
      <c r="Y18" s="85"/>
      <c r="Z18" s="82"/>
      <c r="AA18" s="85"/>
      <c r="AB18" s="85"/>
      <c r="AC18" s="85"/>
      <c r="AD18" s="96"/>
      <c r="AE18" s="85"/>
      <c r="AF18" s="82"/>
      <c r="AG18" s="85"/>
      <c r="AH18" s="85"/>
      <c r="AI18" s="85"/>
      <c r="AJ18" s="96"/>
      <c r="AK18" s="85"/>
      <c r="AL18" s="82"/>
      <c r="AM18" s="85"/>
      <c r="AN18" s="85"/>
      <c r="AO18" s="85"/>
      <c r="AP18" s="96"/>
      <c r="AQ18" s="85"/>
      <c r="AR18" s="213"/>
      <c r="AS18" s="187"/>
      <c r="AT18" s="187"/>
      <c r="AU18" s="187"/>
      <c r="AV18" s="95"/>
      <c r="AW18" s="85"/>
      <c r="AX18" s="82"/>
      <c r="AY18" s="85"/>
      <c r="AZ18" s="85"/>
      <c r="BA18" s="85"/>
      <c r="BB18" s="96"/>
      <c r="BD18" s="213"/>
      <c r="BE18" s="187"/>
      <c r="BF18" s="187"/>
      <c r="BG18" s="422"/>
      <c r="BH18" s="96"/>
      <c r="BI18" s="347"/>
      <c r="BJ18" s="82"/>
      <c r="BK18" s="85"/>
      <c r="BL18" s="85"/>
      <c r="BM18" s="85"/>
      <c r="BN18" s="96"/>
      <c r="BP18" s="82"/>
      <c r="BQ18" s="85"/>
      <c r="BR18" s="85"/>
      <c r="BS18" s="85"/>
      <c r="BT18" s="96"/>
      <c r="BV18" s="82"/>
      <c r="BW18" s="85"/>
      <c r="BX18" s="85"/>
      <c r="BY18" s="85"/>
      <c r="BZ18" s="96"/>
      <c r="CB18" s="82"/>
      <c r="CC18" s="85"/>
      <c r="CD18" s="85"/>
      <c r="CE18" s="85"/>
      <c r="CF18" s="96"/>
      <c r="CH18" s="82"/>
      <c r="CI18" s="85"/>
      <c r="CJ18" s="85"/>
      <c r="CK18" s="85"/>
      <c r="CL18" s="96"/>
      <c r="CN18" s="82"/>
      <c r="CO18" s="85"/>
      <c r="CP18" s="85"/>
      <c r="CQ18" s="85"/>
      <c r="CR18" s="96"/>
      <c r="CT18" s="82"/>
      <c r="CU18" s="85"/>
      <c r="CV18" s="85"/>
      <c r="CW18" s="85"/>
      <c r="CX18" s="96"/>
    </row>
    <row r="19" spans="1:102" ht="15.75" thickBot="1" x14ac:dyDescent="0.3">
      <c r="A19" s="66"/>
      <c r="B19" s="133"/>
      <c r="C19" s="134"/>
      <c r="D19" s="134"/>
      <c r="E19" s="134"/>
      <c r="F19" s="135"/>
      <c r="G19" s="151"/>
      <c r="H19" s="133"/>
      <c r="I19" s="134"/>
      <c r="J19" s="134"/>
      <c r="K19" s="134"/>
      <c r="L19" s="135"/>
      <c r="M19" s="151"/>
      <c r="N19" s="133"/>
      <c r="O19" s="134"/>
      <c r="P19" s="134"/>
      <c r="Q19" s="134"/>
      <c r="R19" s="135"/>
      <c r="S19" s="151"/>
      <c r="T19" s="133"/>
      <c r="U19" s="134"/>
      <c r="V19" s="134"/>
      <c r="W19" s="134"/>
      <c r="X19" s="135"/>
      <c r="Y19" s="151"/>
      <c r="Z19" s="133"/>
      <c r="AA19" s="134"/>
      <c r="AB19" s="134"/>
      <c r="AC19" s="134"/>
      <c r="AD19" s="135"/>
      <c r="AE19" s="151"/>
      <c r="AF19" s="133"/>
      <c r="AG19" s="134"/>
      <c r="AH19" s="134"/>
      <c r="AI19" s="134"/>
      <c r="AJ19" s="135"/>
      <c r="AK19" s="151"/>
      <c r="AL19" s="133"/>
      <c r="AM19" s="134"/>
      <c r="AN19" s="134"/>
      <c r="AO19" s="134"/>
      <c r="AP19" s="135"/>
      <c r="AQ19" s="151"/>
      <c r="AR19" s="268"/>
      <c r="AS19" s="269"/>
      <c r="AT19" s="269"/>
      <c r="AU19" s="269"/>
      <c r="AV19" s="270"/>
      <c r="AW19" s="151"/>
      <c r="AX19" s="133"/>
      <c r="AY19" s="134"/>
      <c r="AZ19" s="134"/>
      <c r="BA19" s="134"/>
      <c r="BB19" s="135"/>
      <c r="BD19" s="268"/>
      <c r="BE19" s="269"/>
      <c r="BF19" s="269"/>
      <c r="BG19" s="269"/>
      <c r="BH19" s="135"/>
      <c r="BI19" s="24"/>
      <c r="BJ19" s="133"/>
      <c r="BK19" s="134"/>
      <c r="BL19" s="134"/>
      <c r="BM19" s="134"/>
      <c r="BN19" s="135"/>
      <c r="BP19" s="133"/>
      <c r="BQ19" s="134"/>
      <c r="BR19" s="134"/>
      <c r="BS19" s="134"/>
      <c r="BT19" s="135"/>
      <c r="BV19" s="133"/>
      <c r="BW19" s="134"/>
      <c r="BX19" s="134"/>
      <c r="BY19" s="134"/>
      <c r="BZ19" s="135"/>
      <c r="CB19" s="133"/>
      <c r="CC19" s="134"/>
      <c r="CD19" s="134"/>
      <c r="CE19" s="134"/>
      <c r="CF19" s="135"/>
      <c r="CH19" s="133"/>
      <c r="CI19" s="134"/>
      <c r="CJ19" s="134"/>
      <c r="CK19" s="134"/>
      <c r="CL19" s="135"/>
      <c r="CN19" s="133"/>
      <c r="CO19" s="134"/>
      <c r="CP19" s="134"/>
      <c r="CQ19" s="134"/>
      <c r="CR19" s="135"/>
      <c r="CT19" s="133"/>
      <c r="CU19" s="134"/>
      <c r="CV19" s="134"/>
      <c r="CW19" s="134"/>
      <c r="CX19" s="135"/>
    </row>
    <row r="20" spans="1:102" ht="32.25" customHeight="1" x14ac:dyDescent="0.25">
      <c r="A20" s="74" t="s">
        <v>106</v>
      </c>
      <c r="BD20" s="425"/>
      <c r="BE20" s="425"/>
      <c r="BF20" s="425"/>
      <c r="BG20" s="425"/>
      <c r="BJ20" s="581" t="s">
        <v>172</v>
      </c>
      <c r="BK20" s="581"/>
      <c r="BL20" s="581"/>
      <c r="BM20" s="581"/>
      <c r="BN20" s="581"/>
      <c r="BO20" s="581"/>
      <c r="BP20" s="581"/>
      <c r="BQ20" s="581"/>
      <c r="BR20" s="581"/>
      <c r="BS20" s="581"/>
      <c r="BT20" s="581"/>
    </row>
    <row r="21" spans="1:102" x14ac:dyDescent="0.25">
      <c r="A21" s="74" t="s">
        <v>107</v>
      </c>
      <c r="B21" s="75"/>
      <c r="C21" s="76"/>
      <c r="D21" s="75"/>
      <c r="E21" s="75"/>
      <c r="F21" s="75"/>
      <c r="G21" s="75"/>
      <c r="H21" s="75"/>
      <c r="I21" s="75"/>
      <c r="J21" s="75"/>
      <c r="K21" s="75"/>
      <c r="L21" s="75"/>
      <c r="M21" s="75"/>
      <c r="N21" s="75"/>
      <c r="O21" s="75"/>
      <c r="P21" s="75"/>
      <c r="Q21" s="75"/>
      <c r="BD21" s="347"/>
      <c r="BE21" s="347"/>
      <c r="BF21" s="347"/>
      <c r="BG21" s="347"/>
      <c r="BH21" s="395"/>
      <c r="BJ21" s="581"/>
      <c r="BK21" s="581"/>
      <c r="BL21" s="581"/>
      <c r="BM21" s="581"/>
      <c r="BN21" s="581"/>
      <c r="BO21" s="581"/>
      <c r="BP21" s="581"/>
      <c r="BQ21" s="581"/>
      <c r="BR21" s="581"/>
      <c r="BS21" s="581"/>
      <c r="BT21" s="581"/>
      <c r="BV21" s="425"/>
      <c r="BW21" s="425"/>
      <c r="BX21" s="425"/>
      <c r="BY21" s="425"/>
      <c r="BZ21" s="425"/>
      <c r="CA21" s="425"/>
      <c r="CB21" s="425"/>
      <c r="CC21" s="425"/>
      <c r="CD21" s="425"/>
      <c r="CE21" s="425"/>
      <c r="CF21" s="425"/>
    </row>
    <row r="22" spans="1:102" ht="39.75" customHeight="1" x14ac:dyDescent="0.25">
      <c r="A22" s="74"/>
      <c r="BD22" s="347"/>
      <c r="BE22" s="347"/>
      <c r="BF22" s="347"/>
      <c r="BG22" s="347"/>
      <c r="BJ22" s="581" t="s">
        <v>189</v>
      </c>
      <c r="BK22" s="581"/>
      <c r="BL22" s="581"/>
      <c r="BM22" s="581"/>
      <c r="BN22" s="581"/>
      <c r="BO22" s="581"/>
      <c r="BP22" s="581"/>
      <c r="BQ22" s="581"/>
      <c r="BR22" s="581"/>
      <c r="BS22" s="581"/>
      <c r="BT22" s="581"/>
    </row>
    <row r="24" spans="1:102" x14ac:dyDescent="0.25">
      <c r="BK24" s="347"/>
      <c r="BL24" s="347"/>
    </row>
    <row r="25" spans="1:102" x14ac:dyDescent="0.25">
      <c r="BK25" s="347"/>
      <c r="BL25" s="347"/>
    </row>
    <row r="32" spans="1:102" x14ac:dyDescent="0.25">
      <c r="C32" s="77"/>
    </row>
    <row r="40" spans="4:4" x14ac:dyDescent="0.25">
      <c r="D40" s="327"/>
    </row>
  </sheetData>
  <mergeCells count="25">
    <mergeCell ref="AZ1:BZ1"/>
    <mergeCell ref="BD6:BH6"/>
    <mergeCell ref="BD3:BH5"/>
    <mergeCell ref="BV6:BZ6"/>
    <mergeCell ref="B6:F6"/>
    <mergeCell ref="H6:L6"/>
    <mergeCell ref="N6:R6"/>
    <mergeCell ref="AX6:BB6"/>
    <mergeCell ref="AR6:AV6"/>
    <mergeCell ref="AL6:AP6"/>
    <mergeCell ref="AF6:AJ6"/>
    <mergeCell ref="T6:X6"/>
    <mergeCell ref="Z6:AD6"/>
    <mergeCell ref="BJ20:BT21"/>
    <mergeCell ref="BJ22:BT22"/>
    <mergeCell ref="BP6:BT6"/>
    <mergeCell ref="BP3:BT5"/>
    <mergeCell ref="BJ6:BN6"/>
    <mergeCell ref="CN6:CR6"/>
    <mergeCell ref="CN3:CR5"/>
    <mergeCell ref="CM1:CX1"/>
    <mergeCell ref="CH6:CL6"/>
    <mergeCell ref="CA1:CL1"/>
    <mergeCell ref="CB6:CF6"/>
    <mergeCell ref="CT6:CX6"/>
  </mergeCells>
  <pageMargins left="0.25" right="0.25" top="0.75" bottom="0.75" header="0.3" footer="0.3"/>
  <pageSetup paperSize="8" scale="2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39997558519241921"/>
    <pageSetUpPr fitToPage="1"/>
  </sheetPr>
  <dimension ref="A1:CX47"/>
  <sheetViews>
    <sheetView showGridLines="0" view="pageBreakPreview" zoomScale="80" zoomScaleNormal="90" zoomScaleSheetLayoutView="80" workbookViewId="0">
      <pane xSplit="1" topLeftCell="CF1" activePane="topRight" state="frozen"/>
      <selection pane="topRight" activeCell="CT19" sqref="CT18:CW19"/>
    </sheetView>
  </sheetViews>
  <sheetFormatPr baseColWidth="10" defaultRowHeight="15" x14ac:dyDescent="0.25"/>
  <cols>
    <col min="1" max="1" width="57.140625" customWidth="1"/>
    <col min="2" max="2" width="7.7109375" customWidth="1"/>
    <col min="3" max="3" width="8.7109375" style="21" customWidth="1"/>
    <col min="4" max="5" width="7.7109375" customWidth="1"/>
    <col min="6" max="6" width="14.28515625" customWidth="1"/>
    <col min="7" max="7" width="1.7109375" customWidth="1"/>
    <col min="8" max="8" width="7.7109375" customWidth="1"/>
    <col min="9" max="9" width="8.7109375" customWidth="1"/>
    <col min="10" max="11" width="7.7109375" customWidth="1"/>
    <col min="12" max="12" width="14.28515625" customWidth="1"/>
    <col min="13" max="13" width="1.7109375" customWidth="1"/>
    <col min="14" max="14" width="7.7109375" customWidth="1"/>
    <col min="15" max="15" width="8.7109375" customWidth="1"/>
    <col min="16" max="17" width="7.7109375" customWidth="1"/>
    <col min="18" max="18" width="14.28515625" customWidth="1"/>
    <col min="19" max="19" width="1.7109375" customWidth="1"/>
    <col min="20" max="20" width="7.7109375" customWidth="1"/>
    <col min="21" max="21" width="8.7109375" style="21" customWidth="1"/>
    <col min="22" max="23" width="7.7109375" customWidth="1"/>
    <col min="24" max="24" width="14.28515625" customWidth="1"/>
    <col min="25" max="25" width="1.7109375" customWidth="1"/>
    <col min="26" max="26" width="7.7109375" customWidth="1"/>
    <col min="27" max="27" width="8.140625" style="21" customWidth="1"/>
    <col min="28" max="28" width="7.85546875" customWidth="1"/>
    <col min="29" max="29" width="9.140625" customWidth="1"/>
    <col min="30" max="30" width="16.42578125" customWidth="1"/>
    <col min="31" max="31" width="1.7109375" customWidth="1"/>
    <col min="32" max="32" width="8.42578125" customWidth="1"/>
    <col min="33" max="33" width="8.7109375" style="21" customWidth="1"/>
    <col min="34" max="34" width="8.7109375" customWidth="1"/>
    <col min="35" max="35" width="9" customWidth="1"/>
    <col min="36" max="36" width="16.42578125" customWidth="1"/>
    <col min="37" max="37" width="1.7109375" customWidth="1"/>
    <col min="38" max="38" width="8.42578125" customWidth="1"/>
    <col min="39" max="39" width="8.42578125" style="21" customWidth="1"/>
    <col min="40" max="40" width="8.42578125" customWidth="1"/>
    <col min="41" max="41" width="9" customWidth="1"/>
    <col min="42" max="42" width="16.42578125" customWidth="1"/>
    <col min="43" max="43" width="1.7109375" customWidth="1"/>
    <col min="44" max="44" width="8.42578125" customWidth="1"/>
    <col min="45" max="45" width="8.140625" style="21" customWidth="1"/>
    <col min="46" max="46" width="8" customWidth="1"/>
    <col min="47" max="47" width="10.140625" customWidth="1"/>
    <col min="48" max="48" width="16.28515625" customWidth="1"/>
    <col min="49" max="49" width="1.7109375" customWidth="1"/>
    <col min="50" max="50" width="10.42578125" customWidth="1"/>
    <col min="51" max="51" width="8.140625" style="21" bestFit="1" customWidth="1"/>
    <col min="52" max="52" width="8" bestFit="1" customWidth="1"/>
    <col min="53" max="53" width="9.7109375" customWidth="1"/>
    <col min="54" max="54" width="12.140625" customWidth="1"/>
    <col min="55" max="55" width="1.7109375" customWidth="1"/>
    <col min="56" max="59" width="12.85546875" customWidth="1"/>
    <col min="61" max="61" width="3.140625" customWidth="1"/>
    <col min="63" max="65" width="10.42578125" style="398" customWidth="1"/>
    <col min="67" max="67" width="1.5703125" customWidth="1"/>
    <col min="73" max="73" width="2.28515625" customWidth="1"/>
    <col min="79" max="79" width="2" customWidth="1"/>
    <col min="85" max="85" width="2.42578125" customWidth="1"/>
    <col min="91" max="91" width="34.42578125" customWidth="1"/>
    <col min="97" max="97" width="25.7109375" bestFit="1" customWidth="1"/>
  </cols>
  <sheetData>
    <row r="1" spans="1:102" x14ac:dyDescent="0.25">
      <c r="A1" s="1"/>
      <c r="B1" s="1"/>
      <c r="C1" s="1"/>
      <c r="D1" s="1"/>
      <c r="E1" s="1"/>
      <c r="F1" s="14"/>
      <c r="G1" s="14"/>
      <c r="H1" s="14"/>
      <c r="I1" s="14"/>
      <c r="J1" s="14"/>
      <c r="K1" s="14"/>
      <c r="L1" s="14"/>
      <c r="M1" s="14"/>
      <c r="N1" s="14"/>
      <c r="O1" s="14"/>
      <c r="P1" s="14"/>
      <c r="Q1" s="14"/>
      <c r="R1" s="14"/>
      <c r="S1" s="14"/>
      <c r="T1" s="14"/>
      <c r="U1" s="20"/>
      <c r="V1" s="14"/>
      <c r="W1" s="14"/>
      <c r="X1" s="14"/>
      <c r="Y1" s="14"/>
      <c r="Z1" s="14"/>
      <c r="AA1" s="20"/>
      <c r="AB1" s="14"/>
      <c r="AC1" s="14"/>
      <c r="AD1" s="13"/>
      <c r="AE1" s="14"/>
      <c r="AF1" s="14"/>
      <c r="AG1" s="20"/>
      <c r="AH1" s="14"/>
      <c r="AI1" s="14"/>
      <c r="AJ1" s="13"/>
      <c r="AK1" s="14"/>
      <c r="AL1" s="14"/>
      <c r="AM1" s="20"/>
      <c r="AN1" s="14"/>
      <c r="AO1" s="14"/>
      <c r="AP1" s="13" t="s">
        <v>137</v>
      </c>
      <c r="AQ1" s="14"/>
      <c r="AR1" s="14"/>
      <c r="AS1" s="20"/>
      <c r="AT1" s="14"/>
      <c r="AU1" s="14"/>
      <c r="AV1" s="13"/>
      <c r="AW1" s="14"/>
      <c r="AX1" s="14"/>
      <c r="AY1" s="20"/>
      <c r="AZ1" s="551"/>
      <c r="BA1" s="551"/>
      <c r="BB1" s="551"/>
      <c r="BC1" s="551"/>
      <c r="BD1" s="551"/>
      <c r="BE1" s="551"/>
      <c r="BF1" s="551"/>
      <c r="BG1" s="551"/>
      <c r="BH1" s="551"/>
      <c r="BI1" s="551"/>
      <c r="BJ1" s="551"/>
      <c r="BK1" s="551"/>
      <c r="BL1" s="551"/>
      <c r="BM1" s="551"/>
      <c r="BN1" s="551"/>
      <c r="BO1" s="551"/>
      <c r="BP1" s="551"/>
      <c r="BQ1" s="551"/>
      <c r="BR1" s="551"/>
      <c r="BS1" s="551"/>
      <c r="BT1" s="551"/>
      <c r="BU1" s="551"/>
      <c r="BV1" s="551"/>
      <c r="BW1" s="551"/>
      <c r="BX1" s="551"/>
      <c r="BY1" s="551"/>
      <c r="BZ1" s="551"/>
      <c r="CA1" s="551"/>
      <c r="CB1" s="551"/>
      <c r="CC1" s="551"/>
      <c r="CD1" s="551"/>
      <c r="CE1" s="551"/>
      <c r="CF1" s="551"/>
      <c r="CG1" s="551"/>
      <c r="CH1" s="551"/>
      <c r="CI1" s="551"/>
      <c r="CJ1" s="551"/>
      <c r="CK1" s="551"/>
      <c r="CL1" s="551"/>
      <c r="CM1" s="551"/>
      <c r="CN1" s="551"/>
      <c r="CO1" s="551"/>
      <c r="CP1" s="551"/>
      <c r="CQ1" s="551"/>
      <c r="CR1" s="551"/>
      <c r="CS1" s="551"/>
      <c r="CT1" s="551"/>
      <c r="CU1" s="551"/>
      <c r="CV1" s="551"/>
      <c r="CW1" s="551"/>
      <c r="CX1" s="551"/>
    </row>
    <row r="2" spans="1:102" ht="18" customHeight="1" x14ac:dyDescent="0.25">
      <c r="A2" s="72" t="s">
        <v>2</v>
      </c>
      <c r="B2" s="3"/>
      <c r="D2" s="3"/>
      <c r="E2" s="3"/>
      <c r="AJ2" s="4"/>
      <c r="AP2" s="4"/>
      <c r="AV2" s="4"/>
      <c r="BB2" s="4"/>
      <c r="BZ2" s="493" t="s">
        <v>39</v>
      </c>
      <c r="CF2" s="493" t="s">
        <v>39</v>
      </c>
      <c r="CL2" s="493" t="s">
        <v>39</v>
      </c>
      <c r="CR2" s="493" t="s">
        <v>39</v>
      </c>
    </row>
    <row r="3" spans="1:102" ht="18" customHeight="1" x14ac:dyDescent="0.25">
      <c r="A3" s="72"/>
      <c r="B3" s="3"/>
      <c r="D3" s="3"/>
      <c r="E3" s="3"/>
      <c r="AD3" s="4"/>
      <c r="AJ3" s="4"/>
      <c r="AP3" s="4"/>
      <c r="AV3" s="4"/>
      <c r="BB3" s="4"/>
      <c r="BD3" s="548" t="s">
        <v>150</v>
      </c>
      <c r="BE3" s="548"/>
      <c r="BF3" s="548"/>
      <c r="BG3" s="548"/>
      <c r="BH3" s="548"/>
      <c r="BP3" s="548" t="s">
        <v>174</v>
      </c>
      <c r="BQ3" s="548"/>
      <c r="BR3" s="548"/>
      <c r="BS3" s="548"/>
      <c r="BT3" s="548"/>
      <c r="CN3" s="548" t="s">
        <v>235</v>
      </c>
      <c r="CO3" s="548"/>
      <c r="CP3" s="548"/>
      <c r="CQ3" s="548"/>
      <c r="CR3" s="548"/>
    </row>
    <row r="4" spans="1:102" ht="15.75" x14ac:dyDescent="0.25">
      <c r="A4" s="2"/>
      <c r="B4" s="3"/>
      <c r="D4" s="3"/>
      <c r="E4" s="3"/>
      <c r="AD4" s="4"/>
      <c r="AJ4" s="4"/>
      <c r="AP4" s="4"/>
      <c r="AV4" s="4"/>
      <c r="BB4" s="4"/>
      <c r="BD4" s="548"/>
      <c r="BE4" s="548"/>
      <c r="BF4" s="548"/>
      <c r="BG4" s="548"/>
      <c r="BH4" s="548"/>
      <c r="BP4" s="548"/>
      <c r="BQ4" s="548"/>
      <c r="BR4" s="548"/>
      <c r="BS4" s="548"/>
      <c r="BT4" s="548"/>
      <c r="CN4" s="548"/>
      <c r="CO4" s="548"/>
      <c r="CP4" s="548"/>
      <c r="CQ4" s="548"/>
      <c r="CR4" s="548"/>
    </row>
    <row r="5" spans="1:102" ht="15.75" customHeight="1" thickBot="1" x14ac:dyDescent="0.3">
      <c r="A5" s="5"/>
      <c r="B5" s="5"/>
      <c r="C5" s="5"/>
      <c r="D5" s="5"/>
      <c r="E5" s="5"/>
      <c r="F5" s="5"/>
      <c r="BD5" s="552"/>
      <c r="BE5" s="552"/>
      <c r="BF5" s="552"/>
      <c r="BG5" s="552"/>
      <c r="BH5" s="552"/>
      <c r="BI5" s="333"/>
      <c r="BJ5" s="333"/>
      <c r="BK5" s="400"/>
      <c r="BL5" s="400"/>
      <c r="BP5" s="552"/>
      <c r="BQ5" s="552"/>
      <c r="BR5" s="552"/>
      <c r="BS5" s="552"/>
      <c r="BT5" s="552"/>
      <c r="CN5" s="552"/>
      <c r="CO5" s="552"/>
      <c r="CP5" s="552"/>
      <c r="CQ5" s="552"/>
      <c r="CR5" s="552"/>
    </row>
    <row r="6" spans="1:102" ht="17.25" thickTop="1" thickBot="1" x14ac:dyDescent="0.3">
      <c r="A6" s="126"/>
      <c r="B6" s="555">
        <v>2005</v>
      </c>
      <c r="C6" s="556"/>
      <c r="D6" s="556"/>
      <c r="E6" s="556"/>
      <c r="F6" s="556"/>
      <c r="G6" s="129"/>
      <c r="H6" s="556" t="s">
        <v>22</v>
      </c>
      <c r="I6" s="556"/>
      <c r="J6" s="556"/>
      <c r="K6" s="556"/>
      <c r="L6" s="556"/>
      <c r="M6" s="130"/>
      <c r="N6" s="558" t="s">
        <v>23</v>
      </c>
      <c r="O6" s="558"/>
      <c r="P6" s="558"/>
      <c r="Q6" s="558"/>
      <c r="R6" s="558"/>
      <c r="S6" s="130"/>
      <c r="T6" s="558" t="s">
        <v>24</v>
      </c>
      <c r="U6" s="558"/>
      <c r="V6" s="558"/>
      <c r="W6" s="558"/>
      <c r="X6" s="558"/>
      <c r="Y6" s="130"/>
      <c r="Z6" s="566" t="s">
        <v>25</v>
      </c>
      <c r="AA6" s="579"/>
      <c r="AB6" s="579"/>
      <c r="AC6" s="579"/>
      <c r="AD6" s="579"/>
      <c r="AE6" s="130"/>
      <c r="AF6" s="566">
        <v>2010</v>
      </c>
      <c r="AG6" s="579"/>
      <c r="AH6" s="579"/>
      <c r="AI6" s="579"/>
      <c r="AJ6" s="579"/>
      <c r="AK6" s="130"/>
      <c r="AL6" s="566">
        <v>2011</v>
      </c>
      <c r="AM6" s="579"/>
      <c r="AN6" s="579"/>
      <c r="AO6" s="579"/>
      <c r="AP6" s="579"/>
      <c r="AQ6" s="130"/>
      <c r="AR6" s="566">
        <v>2012</v>
      </c>
      <c r="AS6" s="579"/>
      <c r="AT6" s="579"/>
      <c r="AU6" s="579"/>
      <c r="AV6" s="579"/>
      <c r="AW6" s="130"/>
      <c r="AX6" s="566">
        <v>2013</v>
      </c>
      <c r="AY6" s="566"/>
      <c r="AZ6" s="566"/>
      <c r="BA6" s="566"/>
      <c r="BB6" s="566"/>
      <c r="BC6" s="130"/>
      <c r="BD6" s="566" t="s">
        <v>164</v>
      </c>
      <c r="BE6" s="566"/>
      <c r="BF6" s="566"/>
      <c r="BG6" s="566"/>
      <c r="BH6" s="566"/>
      <c r="BI6" s="130"/>
      <c r="BJ6" s="566">
        <v>2014</v>
      </c>
      <c r="BK6" s="566"/>
      <c r="BL6" s="566"/>
      <c r="BM6" s="566"/>
      <c r="BN6" s="566"/>
      <c r="BO6" s="130"/>
      <c r="BP6" s="566" t="s">
        <v>173</v>
      </c>
      <c r="BQ6" s="566"/>
      <c r="BR6" s="566"/>
      <c r="BS6" s="566"/>
      <c r="BT6" s="566"/>
      <c r="BU6" s="130"/>
      <c r="BV6" s="566" t="s">
        <v>196</v>
      </c>
      <c r="BW6" s="566"/>
      <c r="BX6" s="566"/>
      <c r="BY6" s="566"/>
      <c r="BZ6" s="566"/>
      <c r="CA6" s="130"/>
      <c r="CB6" s="566">
        <v>2016</v>
      </c>
      <c r="CC6" s="566"/>
      <c r="CD6" s="566"/>
      <c r="CE6" s="566"/>
      <c r="CF6" s="566"/>
      <c r="CG6" s="130"/>
      <c r="CH6" s="566">
        <v>2017</v>
      </c>
      <c r="CI6" s="566"/>
      <c r="CJ6" s="566"/>
      <c r="CK6" s="566"/>
      <c r="CL6" s="566"/>
      <c r="CM6" s="130"/>
      <c r="CN6" s="566" t="s">
        <v>233</v>
      </c>
      <c r="CO6" s="566"/>
      <c r="CP6" s="566"/>
      <c r="CQ6" s="566"/>
      <c r="CR6" s="566"/>
      <c r="CS6" s="130"/>
      <c r="CT6" s="566">
        <v>2018</v>
      </c>
      <c r="CU6" s="566"/>
      <c r="CV6" s="566"/>
      <c r="CW6" s="566"/>
      <c r="CX6" s="566"/>
    </row>
    <row r="7" spans="1:102" ht="15.75" thickTop="1" x14ac:dyDescent="0.25">
      <c r="A7" s="46"/>
      <c r="B7" s="124" t="s">
        <v>63</v>
      </c>
      <c r="C7" s="107" t="s">
        <v>64</v>
      </c>
      <c r="D7" s="107" t="s">
        <v>65</v>
      </c>
      <c r="E7" s="107" t="s">
        <v>66</v>
      </c>
      <c r="F7" s="125" t="s">
        <v>67</v>
      </c>
      <c r="G7" s="7"/>
      <c r="H7" s="34" t="s">
        <v>63</v>
      </c>
      <c r="I7" s="35" t="s">
        <v>64</v>
      </c>
      <c r="J7" s="35" t="s">
        <v>65</v>
      </c>
      <c r="K7" s="35" t="s">
        <v>66</v>
      </c>
      <c r="L7" s="125" t="s">
        <v>67</v>
      </c>
      <c r="M7" s="7"/>
      <c r="N7" s="34" t="s">
        <v>63</v>
      </c>
      <c r="O7" s="35" t="s">
        <v>64</v>
      </c>
      <c r="P7" s="35" t="s">
        <v>65</v>
      </c>
      <c r="Q7" s="35" t="s">
        <v>66</v>
      </c>
      <c r="R7" s="125" t="s">
        <v>67</v>
      </c>
      <c r="S7" s="37"/>
      <c r="T7" s="34" t="s">
        <v>63</v>
      </c>
      <c r="U7" s="35" t="s">
        <v>64</v>
      </c>
      <c r="V7" s="35" t="s">
        <v>65</v>
      </c>
      <c r="W7" s="35" t="s">
        <v>66</v>
      </c>
      <c r="X7" s="125" t="s">
        <v>67</v>
      </c>
      <c r="Y7" s="7"/>
      <c r="Z7" s="34" t="s">
        <v>63</v>
      </c>
      <c r="AA7" s="35" t="s">
        <v>64</v>
      </c>
      <c r="AB7" s="35" t="s">
        <v>65</v>
      </c>
      <c r="AC7" s="35" t="s">
        <v>66</v>
      </c>
      <c r="AD7" s="125" t="s">
        <v>67</v>
      </c>
      <c r="AE7" s="7"/>
      <c r="AF7" s="34" t="s">
        <v>63</v>
      </c>
      <c r="AG7" s="35" t="s">
        <v>64</v>
      </c>
      <c r="AH7" s="35" t="s">
        <v>65</v>
      </c>
      <c r="AI7" s="35" t="s">
        <v>66</v>
      </c>
      <c r="AJ7" s="125" t="s">
        <v>67</v>
      </c>
      <c r="AK7" s="7"/>
      <c r="AL7" s="34" t="s">
        <v>63</v>
      </c>
      <c r="AM7" s="35" t="s">
        <v>64</v>
      </c>
      <c r="AN7" s="35" t="s">
        <v>65</v>
      </c>
      <c r="AO7" s="35" t="s">
        <v>66</v>
      </c>
      <c r="AP7" s="125" t="s">
        <v>67</v>
      </c>
      <c r="AQ7" s="7"/>
      <c r="AR7" s="34" t="s">
        <v>63</v>
      </c>
      <c r="AS7" s="35" t="s">
        <v>64</v>
      </c>
      <c r="AT7" s="35" t="s">
        <v>65</v>
      </c>
      <c r="AU7" s="35" t="s">
        <v>66</v>
      </c>
      <c r="AV7" s="125" t="s">
        <v>67</v>
      </c>
      <c r="AW7" s="7"/>
      <c r="AX7" s="34" t="s">
        <v>63</v>
      </c>
      <c r="AY7" s="35" t="s">
        <v>64</v>
      </c>
      <c r="AZ7" s="35" t="s">
        <v>65</v>
      </c>
      <c r="BA7" s="35" t="s">
        <v>66</v>
      </c>
      <c r="BB7" s="125" t="s">
        <v>67</v>
      </c>
      <c r="BD7" s="34" t="s">
        <v>63</v>
      </c>
      <c r="BE7" s="35" t="s">
        <v>64</v>
      </c>
      <c r="BF7" s="35" t="s">
        <v>65</v>
      </c>
      <c r="BG7" s="35" t="s">
        <v>66</v>
      </c>
      <c r="BH7" s="125" t="s">
        <v>67</v>
      </c>
      <c r="BJ7" s="34" t="s">
        <v>63</v>
      </c>
      <c r="BK7" s="401" t="s">
        <v>64</v>
      </c>
      <c r="BL7" s="401" t="s">
        <v>65</v>
      </c>
      <c r="BM7" s="401" t="s">
        <v>66</v>
      </c>
      <c r="BN7" s="125" t="s">
        <v>67</v>
      </c>
      <c r="BP7" s="34" t="s">
        <v>63</v>
      </c>
      <c r="BQ7" s="401" t="s">
        <v>64</v>
      </c>
      <c r="BR7" s="401" t="s">
        <v>65</v>
      </c>
      <c r="BS7" s="401" t="s">
        <v>66</v>
      </c>
      <c r="BT7" s="125" t="s">
        <v>67</v>
      </c>
      <c r="BV7" s="34" t="s">
        <v>63</v>
      </c>
      <c r="BW7" s="401" t="s">
        <v>64</v>
      </c>
      <c r="BX7" s="401" t="s">
        <v>65</v>
      </c>
      <c r="BY7" s="401" t="s">
        <v>66</v>
      </c>
      <c r="BZ7" s="125" t="s">
        <v>67</v>
      </c>
      <c r="CB7" s="34" t="s">
        <v>63</v>
      </c>
      <c r="CC7" s="401" t="s">
        <v>64</v>
      </c>
      <c r="CD7" s="401" t="s">
        <v>65</v>
      </c>
      <c r="CE7" s="401" t="s">
        <v>66</v>
      </c>
      <c r="CF7" s="125" t="s">
        <v>67</v>
      </c>
      <c r="CH7" s="34" t="s">
        <v>63</v>
      </c>
      <c r="CI7" s="401" t="s">
        <v>64</v>
      </c>
      <c r="CJ7" s="401" t="s">
        <v>65</v>
      </c>
      <c r="CK7" s="401" t="s">
        <v>66</v>
      </c>
      <c r="CL7" s="125" t="s">
        <v>67</v>
      </c>
      <c r="CN7" s="34" t="s">
        <v>63</v>
      </c>
      <c r="CO7" s="401" t="s">
        <v>64</v>
      </c>
      <c r="CP7" s="401" t="s">
        <v>65</v>
      </c>
      <c r="CQ7" s="401" t="s">
        <v>66</v>
      </c>
      <c r="CR7" s="125" t="s">
        <v>67</v>
      </c>
      <c r="CT7" s="34" t="s">
        <v>63</v>
      </c>
      <c r="CU7" s="401" t="s">
        <v>64</v>
      </c>
      <c r="CV7" s="401" t="s">
        <v>65</v>
      </c>
      <c r="CW7" s="401" t="s">
        <v>66</v>
      </c>
      <c r="CX7" s="125" t="s">
        <v>67</v>
      </c>
    </row>
    <row r="8" spans="1:102" x14ac:dyDescent="0.25">
      <c r="A8" s="39"/>
      <c r="B8" s="78"/>
      <c r="C8" s="29"/>
      <c r="D8" s="29"/>
      <c r="E8" s="29"/>
      <c r="F8" s="97"/>
      <c r="G8" s="99"/>
      <c r="H8" s="78"/>
      <c r="I8" s="29"/>
      <c r="J8" s="29"/>
      <c r="K8" s="29"/>
      <c r="L8" s="97"/>
      <c r="M8" s="99"/>
      <c r="N8" s="78"/>
      <c r="O8" s="29"/>
      <c r="P8" s="29"/>
      <c r="Q8" s="29"/>
      <c r="R8" s="97"/>
      <c r="S8" s="99"/>
      <c r="T8" s="78"/>
      <c r="U8" s="29"/>
      <c r="V8" s="29"/>
      <c r="W8" s="29"/>
      <c r="X8" s="97"/>
      <c r="Y8" s="99"/>
      <c r="Z8" s="78"/>
      <c r="AA8" s="29"/>
      <c r="AB8" s="29"/>
      <c r="AC8" s="29"/>
      <c r="AD8" s="97"/>
      <c r="AE8" s="99"/>
      <c r="AF8" s="78"/>
      <c r="AG8" s="29"/>
      <c r="AH8" s="29"/>
      <c r="AI8" s="29"/>
      <c r="AJ8" s="97"/>
      <c r="AK8" s="99"/>
      <c r="AL8" s="78"/>
      <c r="AM8" s="29"/>
      <c r="AN8" s="29"/>
      <c r="AO8" s="29"/>
      <c r="AP8" s="97"/>
      <c r="AQ8" s="99"/>
      <c r="AR8" s="78"/>
      <c r="AS8" s="29"/>
      <c r="AT8" s="29"/>
      <c r="AU8" s="29"/>
      <c r="AV8" s="97"/>
      <c r="AW8" s="99"/>
      <c r="AX8" s="78"/>
      <c r="AY8" s="29"/>
      <c r="AZ8" s="29"/>
      <c r="BA8" s="29"/>
      <c r="BB8" s="97"/>
      <c r="BD8" s="78"/>
      <c r="BE8" s="29"/>
      <c r="BF8" s="29"/>
      <c r="BG8" s="29"/>
      <c r="BH8" s="97"/>
      <c r="BJ8" s="78"/>
      <c r="BK8" s="402"/>
      <c r="BL8" s="402"/>
      <c r="BM8" s="402"/>
      <c r="BN8" s="97"/>
      <c r="BP8" s="78"/>
      <c r="BQ8" s="402"/>
      <c r="BR8" s="402"/>
      <c r="BS8" s="402"/>
      <c r="BT8" s="97"/>
      <c r="BV8" s="78"/>
      <c r="BW8" s="402"/>
      <c r="BX8" s="402"/>
      <c r="BY8" s="402"/>
      <c r="BZ8" s="97"/>
      <c r="CB8" s="78"/>
      <c r="CC8" s="402"/>
      <c r="CD8" s="402"/>
      <c r="CE8" s="402"/>
      <c r="CF8" s="97"/>
      <c r="CH8" s="78"/>
      <c r="CI8" s="402"/>
      <c r="CJ8" s="402"/>
      <c r="CK8" s="402"/>
      <c r="CL8" s="97"/>
      <c r="CN8" s="78"/>
      <c r="CO8" s="402"/>
      <c r="CP8" s="402"/>
      <c r="CQ8" s="402"/>
      <c r="CR8" s="97"/>
      <c r="CT8" s="78"/>
      <c r="CU8" s="402"/>
      <c r="CV8" s="402"/>
      <c r="CW8" s="402"/>
      <c r="CX8" s="97"/>
    </row>
    <row r="9" spans="1:102" ht="15.75" thickBot="1" x14ac:dyDescent="0.3">
      <c r="A9" s="40"/>
      <c r="B9" s="80"/>
      <c r="C9" s="84"/>
      <c r="D9" s="84"/>
      <c r="E9" s="84"/>
      <c r="F9" s="98"/>
      <c r="G9" s="16"/>
      <c r="H9" s="80"/>
      <c r="I9" s="84"/>
      <c r="J9" s="84"/>
      <c r="K9" s="84"/>
      <c r="L9" s="98"/>
      <c r="M9" s="16"/>
      <c r="N9" s="80"/>
      <c r="O9" s="84"/>
      <c r="P9" s="84"/>
      <c r="Q9" s="84"/>
      <c r="R9" s="98"/>
      <c r="S9" s="16"/>
      <c r="T9" s="80"/>
      <c r="U9" s="84"/>
      <c r="V9" s="84"/>
      <c r="W9" s="84"/>
      <c r="X9" s="98"/>
      <c r="Y9" s="16"/>
      <c r="Z9" s="80"/>
      <c r="AA9" s="84"/>
      <c r="AB9" s="84"/>
      <c r="AC9" s="84"/>
      <c r="AD9" s="98"/>
      <c r="AE9" s="16"/>
      <c r="AF9" s="80"/>
      <c r="AG9" s="84"/>
      <c r="AH9" s="84"/>
      <c r="AI9" s="84"/>
      <c r="AJ9" s="98"/>
      <c r="AK9" s="16"/>
      <c r="AL9" s="80"/>
      <c r="AM9" s="84"/>
      <c r="AN9" s="84"/>
      <c r="AO9" s="84"/>
      <c r="AP9" s="98"/>
      <c r="AQ9" s="16"/>
      <c r="AR9" s="80"/>
      <c r="AS9" s="84"/>
      <c r="AT9" s="84"/>
      <c r="AU9" s="84"/>
      <c r="AV9" s="98"/>
      <c r="AW9" s="16"/>
      <c r="AX9" s="80"/>
      <c r="AY9" s="84"/>
      <c r="AZ9" s="84"/>
      <c r="BA9" s="84"/>
      <c r="BB9" s="98"/>
      <c r="BD9" s="80"/>
      <c r="BE9" s="84"/>
      <c r="BF9" s="84"/>
      <c r="BG9" s="84"/>
      <c r="BH9" s="98"/>
      <c r="BJ9" s="80"/>
      <c r="BK9" s="403"/>
      <c r="BL9" s="403"/>
      <c r="BM9" s="403"/>
      <c r="BN9" s="98"/>
      <c r="BP9" s="80"/>
      <c r="BQ9" s="403"/>
      <c r="BR9" s="403"/>
      <c r="BS9" s="403"/>
      <c r="BT9" s="98"/>
      <c r="BV9" s="80"/>
      <c r="BW9" s="403"/>
      <c r="BX9" s="403"/>
      <c r="BY9" s="403"/>
      <c r="BZ9" s="98"/>
      <c r="CB9" s="80"/>
      <c r="CC9" s="403"/>
      <c r="CD9" s="403"/>
      <c r="CE9" s="403"/>
      <c r="CF9" s="98"/>
      <c r="CH9" s="80"/>
      <c r="CI9" s="403"/>
      <c r="CJ9" s="403"/>
      <c r="CK9" s="403"/>
      <c r="CL9" s="98"/>
      <c r="CN9" s="80"/>
      <c r="CO9" s="403"/>
      <c r="CP9" s="403"/>
      <c r="CQ9" s="403"/>
      <c r="CR9" s="98"/>
      <c r="CT9" s="80"/>
      <c r="CU9" s="403"/>
      <c r="CV9" s="403"/>
      <c r="CW9" s="403"/>
      <c r="CX9" s="98"/>
    </row>
    <row r="10" spans="1:102" x14ac:dyDescent="0.25">
      <c r="A10" s="42"/>
      <c r="B10" s="82"/>
      <c r="C10" s="85"/>
      <c r="D10" s="85"/>
      <c r="E10" s="85"/>
      <c r="F10" s="96"/>
      <c r="G10" s="85"/>
      <c r="H10" s="82"/>
      <c r="I10" s="85"/>
      <c r="J10" s="85"/>
      <c r="K10" s="85"/>
      <c r="L10" s="96"/>
      <c r="M10" s="85"/>
      <c r="N10" s="82"/>
      <c r="O10" s="85"/>
      <c r="P10" s="85"/>
      <c r="Q10" s="85"/>
      <c r="R10" s="96"/>
      <c r="S10" s="85"/>
      <c r="T10" s="82"/>
      <c r="U10" s="85"/>
      <c r="V10" s="85"/>
      <c r="W10" s="85"/>
      <c r="X10" s="96"/>
      <c r="Y10" s="85"/>
      <c r="Z10" s="82"/>
      <c r="AA10" s="85"/>
      <c r="AB10" s="85"/>
      <c r="AC10" s="85"/>
      <c r="AD10" s="96"/>
      <c r="AE10" s="85"/>
      <c r="AF10" s="82"/>
      <c r="AG10" s="85"/>
      <c r="AH10" s="85"/>
      <c r="AI10" s="85"/>
      <c r="AJ10" s="96"/>
      <c r="AK10" s="85"/>
      <c r="AL10" s="82"/>
      <c r="AM10" s="85"/>
      <c r="AN10" s="85"/>
      <c r="AO10" s="85"/>
      <c r="AP10" s="96"/>
      <c r="AQ10" s="85"/>
      <c r="AR10" s="82"/>
      <c r="AS10" s="85"/>
      <c r="AT10" s="85"/>
      <c r="AU10" s="85"/>
      <c r="AV10" s="96"/>
      <c r="AW10" s="85"/>
      <c r="AX10" s="82"/>
      <c r="AY10" s="85"/>
      <c r="AZ10" s="85"/>
      <c r="BA10" s="85"/>
      <c r="BB10" s="96"/>
      <c r="BD10" s="82"/>
      <c r="BE10" s="85"/>
      <c r="BF10" s="85"/>
      <c r="BG10" s="85"/>
      <c r="BH10" s="96"/>
      <c r="BJ10" s="82"/>
      <c r="BK10" s="404"/>
      <c r="BL10" s="404"/>
      <c r="BM10" s="404"/>
      <c r="BN10" s="96"/>
      <c r="BP10" s="82"/>
      <c r="BQ10" s="404"/>
      <c r="BR10" s="404"/>
      <c r="BS10" s="404"/>
      <c r="BT10" s="96"/>
      <c r="BV10" s="82"/>
      <c r="BW10" s="404"/>
      <c r="BX10" s="404"/>
      <c r="BY10" s="404"/>
      <c r="BZ10" s="96"/>
      <c r="CB10" s="82"/>
      <c r="CC10" s="404"/>
      <c r="CD10" s="404"/>
      <c r="CE10" s="404"/>
      <c r="CF10" s="96"/>
      <c r="CH10" s="82"/>
      <c r="CI10" s="404"/>
      <c r="CJ10" s="404"/>
      <c r="CK10" s="404"/>
      <c r="CL10" s="96"/>
      <c r="CN10" s="82"/>
      <c r="CO10" s="404"/>
      <c r="CP10" s="404"/>
      <c r="CQ10" s="404"/>
      <c r="CR10" s="96"/>
      <c r="CT10" s="82"/>
      <c r="CU10" s="404"/>
      <c r="CV10" s="404"/>
      <c r="CW10" s="404"/>
      <c r="CX10" s="96"/>
    </row>
    <row r="11" spans="1:102" x14ac:dyDescent="0.25">
      <c r="A11" s="42" t="s">
        <v>77</v>
      </c>
      <c r="B11" s="213">
        <v>1074</v>
      </c>
      <c r="C11" s="187">
        <v>1119</v>
      </c>
      <c r="D11" s="187">
        <v>1172</v>
      </c>
      <c r="E11" s="187">
        <v>1172</v>
      </c>
      <c r="F11" s="95">
        <v>4537</v>
      </c>
      <c r="G11" s="187"/>
      <c r="H11" s="213">
        <v>1072</v>
      </c>
      <c r="I11" s="187">
        <v>1110</v>
      </c>
      <c r="J11" s="187">
        <v>1178</v>
      </c>
      <c r="K11" s="187">
        <v>1179</v>
      </c>
      <c r="L11" s="95">
        <v>4539</v>
      </c>
      <c r="M11" s="187"/>
      <c r="N11" s="213">
        <v>1124</v>
      </c>
      <c r="O11" s="187">
        <v>1176</v>
      </c>
      <c r="P11" s="187">
        <v>1233</v>
      </c>
      <c r="Q11" s="187">
        <v>1263</v>
      </c>
      <c r="R11" s="95">
        <v>4796</v>
      </c>
      <c r="S11" s="187"/>
      <c r="T11" s="213">
        <v>1200</v>
      </c>
      <c r="U11" s="187">
        <v>1265</v>
      </c>
      <c r="V11" s="187">
        <v>1297</v>
      </c>
      <c r="W11" s="187">
        <v>1327</v>
      </c>
      <c r="X11" s="95">
        <v>5089</v>
      </c>
      <c r="Y11" s="187"/>
      <c r="Z11" s="213">
        <v>1272</v>
      </c>
      <c r="AA11" s="187">
        <v>1353</v>
      </c>
      <c r="AB11" s="187">
        <v>1335</v>
      </c>
      <c r="AC11" s="187">
        <v>1408</v>
      </c>
      <c r="AD11" s="95">
        <v>5368</v>
      </c>
      <c r="AE11" s="187"/>
      <c r="AF11" s="345">
        <v>1340</v>
      </c>
      <c r="AG11" s="187">
        <v>1392</v>
      </c>
      <c r="AH11" s="187">
        <v>1414</v>
      </c>
      <c r="AI11" s="187">
        <v>1490</v>
      </c>
      <c r="AJ11" s="95">
        <v>5636</v>
      </c>
      <c r="AK11" s="187"/>
      <c r="AL11" s="345">
        <v>1404</v>
      </c>
      <c r="AM11" s="187">
        <v>1462</v>
      </c>
      <c r="AN11" s="187">
        <v>1419</v>
      </c>
      <c r="AO11" s="187">
        <v>1456</v>
      </c>
      <c r="AP11" s="95">
        <v>5741</v>
      </c>
      <c r="AQ11" s="187"/>
      <c r="AR11" s="345">
        <v>1366</v>
      </c>
      <c r="AS11" s="187">
        <v>1310</v>
      </c>
      <c r="AT11" s="187">
        <v>1275</v>
      </c>
      <c r="AU11" s="187">
        <v>1275</v>
      </c>
      <c r="AV11" s="95">
        <v>5226</v>
      </c>
      <c r="AW11" s="187"/>
      <c r="AX11" s="345">
        <v>1148</v>
      </c>
      <c r="AY11" s="187">
        <v>1139</v>
      </c>
      <c r="AZ11" s="187">
        <v>1166</v>
      </c>
      <c r="BA11" s="187">
        <v>1211</v>
      </c>
      <c r="BB11" s="95">
        <v>4664</v>
      </c>
      <c r="BD11" s="345">
        <v>1148</v>
      </c>
      <c r="BE11" s="423">
        <v>1139</v>
      </c>
      <c r="BF11" s="187">
        <v>1166</v>
      </c>
      <c r="BG11" s="187">
        <v>1211</v>
      </c>
      <c r="BH11" s="95">
        <v>4664</v>
      </c>
      <c r="BI11" s="347"/>
      <c r="BJ11" s="345">
        <v>1085</v>
      </c>
      <c r="BK11" s="405">
        <v>1092</v>
      </c>
      <c r="BL11" s="405">
        <v>1117</v>
      </c>
      <c r="BM11" s="405">
        <v>1138</v>
      </c>
      <c r="BN11" s="95">
        <v>4432</v>
      </c>
      <c r="BP11" s="345">
        <v>1085</v>
      </c>
      <c r="BQ11" s="405">
        <v>1092</v>
      </c>
      <c r="BR11" s="405">
        <v>1117</v>
      </c>
      <c r="BS11" s="405">
        <v>1138</v>
      </c>
      <c r="BT11" s="95">
        <v>4432</v>
      </c>
      <c r="BV11" s="345">
        <v>1063</v>
      </c>
      <c r="BW11" s="405">
        <v>1093</v>
      </c>
      <c r="BX11" s="405">
        <v>1163</v>
      </c>
      <c r="BY11" s="405">
        <v>1186</v>
      </c>
      <c r="BZ11" s="95">
        <v>4505</v>
      </c>
      <c r="CB11" s="345">
        <v>1131</v>
      </c>
      <c r="CC11" s="405">
        <v>1160</v>
      </c>
      <c r="CD11" s="405">
        <v>1212</v>
      </c>
      <c r="CE11" s="405">
        <v>1258</v>
      </c>
      <c r="CF11" s="95">
        <f>SUM(CB11:CE11)</f>
        <v>4761</v>
      </c>
      <c r="CH11" s="345">
        <v>1222</v>
      </c>
      <c r="CI11" s="405">
        <v>1212</v>
      </c>
      <c r="CJ11" s="405">
        <v>1293</v>
      </c>
      <c r="CK11" s="405">
        <f>CL11-SUM(CH11:CJ11)</f>
        <v>1359</v>
      </c>
      <c r="CL11" s="95">
        <v>5086</v>
      </c>
      <c r="CM11" s="42"/>
      <c r="CN11" s="345">
        <v>1210</v>
      </c>
      <c r="CO11" s="405">
        <v>1196</v>
      </c>
      <c r="CP11" s="405">
        <v>1289</v>
      </c>
      <c r="CQ11" s="405">
        <v>1365</v>
      </c>
      <c r="CR11" s="95">
        <f>SUM(CN11:CQ11)</f>
        <v>5060</v>
      </c>
      <c r="CT11" s="345">
        <v>1281</v>
      </c>
      <c r="CU11" s="405">
        <v>1282</v>
      </c>
      <c r="CV11" s="405">
        <v>1371</v>
      </c>
      <c r="CW11" s="405">
        <v>1410</v>
      </c>
      <c r="CX11" s="95">
        <v>5344</v>
      </c>
    </row>
    <row r="12" spans="1:102" x14ac:dyDescent="0.25">
      <c r="A12" s="42"/>
      <c r="B12" s="213"/>
      <c r="C12" s="187"/>
      <c r="D12" s="187"/>
      <c r="E12" s="187"/>
      <c r="F12" s="95"/>
      <c r="G12" s="187"/>
      <c r="H12" s="213"/>
      <c r="I12" s="187"/>
      <c r="J12" s="187"/>
      <c r="K12" s="187"/>
      <c r="L12" s="95"/>
      <c r="M12" s="187"/>
      <c r="N12" s="213"/>
      <c r="O12" s="187"/>
      <c r="P12" s="187"/>
      <c r="Q12" s="187"/>
      <c r="R12" s="95"/>
      <c r="S12" s="187"/>
      <c r="T12" s="213"/>
      <c r="U12" s="187"/>
      <c r="V12" s="187"/>
      <c r="W12" s="187"/>
      <c r="X12" s="95"/>
      <c r="Y12" s="187"/>
      <c r="Z12" s="213"/>
      <c r="AA12" s="187"/>
      <c r="AB12" s="187"/>
      <c r="AC12" s="187"/>
      <c r="AD12" s="95"/>
      <c r="AE12" s="187"/>
      <c r="AF12" s="345"/>
      <c r="AG12" s="187"/>
      <c r="AH12" s="187"/>
      <c r="AI12" s="187"/>
      <c r="AJ12" s="95"/>
      <c r="AK12" s="187"/>
      <c r="AL12" s="345"/>
      <c r="AM12" s="187"/>
      <c r="AN12" s="187"/>
      <c r="AO12" s="187"/>
      <c r="AP12" s="95"/>
      <c r="AQ12" s="187"/>
      <c r="AR12" s="345"/>
      <c r="AS12" s="187"/>
      <c r="AT12" s="187"/>
      <c r="AU12" s="187"/>
      <c r="AV12" s="95"/>
      <c r="AW12" s="187"/>
      <c r="AX12" s="345"/>
      <c r="AY12" s="187"/>
      <c r="AZ12" s="187"/>
      <c r="BA12" s="187"/>
      <c r="BB12" s="95"/>
      <c r="BD12" s="345"/>
      <c r="BE12" s="423"/>
      <c r="BF12" s="187"/>
      <c r="BG12" s="187"/>
      <c r="BH12" s="95"/>
      <c r="BI12" s="347"/>
      <c r="BJ12" s="345"/>
      <c r="BK12" s="405"/>
      <c r="BL12" s="405"/>
      <c r="BM12" s="405"/>
      <c r="BN12" s="95"/>
      <c r="BP12" s="345"/>
      <c r="BQ12" s="405"/>
      <c r="BR12" s="405"/>
      <c r="BS12" s="405"/>
      <c r="BT12" s="95"/>
      <c r="BV12" s="345"/>
      <c r="BW12" s="405"/>
      <c r="BX12" s="405"/>
      <c r="BY12" s="405"/>
      <c r="BZ12" s="95"/>
      <c r="CB12" s="345"/>
      <c r="CC12" s="405"/>
      <c r="CD12" s="405"/>
      <c r="CE12" s="405"/>
      <c r="CF12" s="95"/>
      <c r="CH12" s="345"/>
      <c r="CI12" s="405"/>
      <c r="CJ12" s="405"/>
      <c r="CK12" s="405"/>
      <c r="CL12" s="95"/>
      <c r="CN12" s="345"/>
      <c r="CO12" s="405"/>
      <c r="CP12" s="405"/>
      <c r="CQ12" s="405"/>
      <c r="CR12" s="95"/>
      <c r="CT12" s="345"/>
      <c r="CU12" s="405"/>
      <c r="CV12" s="405"/>
      <c r="CW12" s="405"/>
      <c r="CX12" s="95"/>
    </row>
    <row r="13" spans="1:102" x14ac:dyDescent="0.25">
      <c r="A13" s="42" t="s">
        <v>81</v>
      </c>
      <c r="B13" s="213">
        <v>1013</v>
      </c>
      <c r="C13" s="187">
        <v>1064</v>
      </c>
      <c r="D13" s="187">
        <v>1095</v>
      </c>
      <c r="E13" s="187">
        <v>1068</v>
      </c>
      <c r="F13" s="95">
        <v>4240</v>
      </c>
      <c r="G13" s="187"/>
      <c r="H13" s="213">
        <v>1003</v>
      </c>
      <c r="I13" s="187">
        <v>1045</v>
      </c>
      <c r="J13" s="187">
        <v>1095</v>
      </c>
      <c r="K13" s="187">
        <v>1098</v>
      </c>
      <c r="L13" s="95">
        <v>4241</v>
      </c>
      <c r="M13" s="187"/>
      <c r="N13" s="213">
        <v>1069</v>
      </c>
      <c r="O13" s="187">
        <v>1107</v>
      </c>
      <c r="P13" s="187">
        <v>1155</v>
      </c>
      <c r="Q13" s="187">
        <v>1133</v>
      </c>
      <c r="R13" s="95">
        <v>4464</v>
      </c>
      <c r="S13" s="187"/>
      <c r="T13" s="213">
        <v>1124</v>
      </c>
      <c r="U13" s="187">
        <v>1171</v>
      </c>
      <c r="V13" s="187">
        <v>1207</v>
      </c>
      <c r="W13" s="187">
        <v>1194</v>
      </c>
      <c r="X13" s="95">
        <v>4696</v>
      </c>
      <c r="Y13" s="187"/>
      <c r="Z13" s="213">
        <v>1175</v>
      </c>
      <c r="AA13" s="187">
        <v>1232</v>
      </c>
      <c r="AB13" s="187">
        <v>1213</v>
      </c>
      <c r="AC13" s="187">
        <v>1243</v>
      </c>
      <c r="AD13" s="95">
        <v>4863</v>
      </c>
      <c r="AE13" s="187"/>
      <c r="AF13" s="345">
        <v>1237</v>
      </c>
      <c r="AG13" s="187">
        <v>1269</v>
      </c>
      <c r="AH13" s="187">
        <v>1257</v>
      </c>
      <c r="AI13" s="187">
        <v>1297</v>
      </c>
      <c r="AJ13" s="95">
        <v>5060</v>
      </c>
      <c r="AK13" s="187"/>
      <c r="AL13" s="345">
        <v>1264</v>
      </c>
      <c r="AM13" s="187">
        <v>1311</v>
      </c>
      <c r="AN13" s="187">
        <v>1256</v>
      </c>
      <c r="AO13" s="187">
        <v>1251</v>
      </c>
      <c r="AP13" s="95">
        <v>5082</v>
      </c>
      <c r="AQ13" s="187"/>
      <c r="AR13" s="345">
        <v>1220</v>
      </c>
      <c r="AS13" s="187">
        <v>1166</v>
      </c>
      <c r="AT13" s="187">
        <v>1132</v>
      </c>
      <c r="AU13" s="187">
        <v>1113</v>
      </c>
      <c r="AV13" s="95">
        <v>4631</v>
      </c>
      <c r="AW13" s="187"/>
      <c r="AX13" s="345">
        <v>1063</v>
      </c>
      <c r="AY13" s="187">
        <v>1050</v>
      </c>
      <c r="AZ13" s="187">
        <v>1056</v>
      </c>
      <c r="BA13" s="187">
        <v>1013</v>
      </c>
      <c r="BB13" s="95">
        <v>4182</v>
      </c>
      <c r="BD13" s="345">
        <v>1063</v>
      </c>
      <c r="BE13" s="423">
        <v>1050</v>
      </c>
      <c r="BF13" s="187">
        <v>1056</v>
      </c>
      <c r="BG13" s="187">
        <v>1013</v>
      </c>
      <c r="BH13" s="95">
        <v>4182</v>
      </c>
      <c r="BI13" s="347"/>
      <c r="BJ13" s="345">
        <v>966</v>
      </c>
      <c r="BK13" s="405">
        <v>974</v>
      </c>
      <c r="BL13" s="405">
        <v>975</v>
      </c>
      <c r="BM13" s="405">
        <v>954</v>
      </c>
      <c r="BN13" s="95">
        <v>3869</v>
      </c>
      <c r="BP13" s="345">
        <v>966</v>
      </c>
      <c r="BQ13" s="405">
        <v>974</v>
      </c>
      <c r="BR13" s="405">
        <v>975</v>
      </c>
      <c r="BS13" s="405">
        <v>954</v>
      </c>
      <c r="BT13" s="95">
        <v>3869</v>
      </c>
      <c r="BV13" s="345">
        <v>932</v>
      </c>
      <c r="BW13" s="405">
        <v>952</v>
      </c>
      <c r="BX13" s="405">
        <v>978</v>
      </c>
      <c r="BY13" s="405">
        <v>963</v>
      </c>
      <c r="BZ13" s="95">
        <v>3825</v>
      </c>
      <c r="CB13" s="345">
        <v>971</v>
      </c>
      <c r="CC13" s="405">
        <v>1004</v>
      </c>
      <c r="CD13" s="405">
        <v>1043</v>
      </c>
      <c r="CE13" s="405">
        <v>1037</v>
      </c>
      <c r="CF13" s="95">
        <f>SUM(CB13:CE13)</f>
        <v>4055</v>
      </c>
      <c r="CH13" s="345">
        <v>1037</v>
      </c>
      <c r="CI13" s="405">
        <v>1047</v>
      </c>
      <c r="CJ13" s="405">
        <v>1095</v>
      </c>
      <c r="CK13" s="405">
        <v>1094</v>
      </c>
      <c r="CL13" s="95">
        <v>4272</v>
      </c>
      <c r="CM13" s="517" t="s">
        <v>236</v>
      </c>
      <c r="CN13" s="345">
        <v>982.8</v>
      </c>
      <c r="CO13" s="531">
        <v>995.6</v>
      </c>
      <c r="CP13" s="531">
        <v>1045.9000000000001</v>
      </c>
      <c r="CQ13" s="531">
        <v>1045.8</v>
      </c>
      <c r="CR13" s="95">
        <f>SUM(CN13:CQ13)</f>
        <v>4070.1000000000004</v>
      </c>
      <c r="CS13" s="517" t="s">
        <v>236</v>
      </c>
      <c r="CT13" s="345">
        <v>1031</v>
      </c>
      <c r="CU13" s="405">
        <v>1043</v>
      </c>
      <c r="CV13" s="405">
        <v>1098</v>
      </c>
      <c r="CW13" s="405">
        <v>1084</v>
      </c>
      <c r="CX13" s="95">
        <v>4256</v>
      </c>
    </row>
    <row r="14" spans="1:102" x14ac:dyDescent="0.25">
      <c r="A14" s="42"/>
      <c r="B14" s="213"/>
      <c r="C14" s="187"/>
      <c r="D14" s="187"/>
      <c r="E14" s="187"/>
      <c r="F14" s="95"/>
      <c r="G14" s="187"/>
      <c r="H14" s="213"/>
      <c r="I14" s="187"/>
      <c r="J14" s="187"/>
      <c r="K14" s="187"/>
      <c r="L14" s="95"/>
      <c r="M14" s="187"/>
      <c r="N14" s="213"/>
      <c r="O14" s="187"/>
      <c r="P14" s="187"/>
      <c r="Q14" s="187"/>
      <c r="R14" s="95"/>
      <c r="S14" s="187"/>
      <c r="T14" s="213"/>
      <c r="U14" s="187"/>
      <c r="V14" s="187"/>
      <c r="W14" s="187"/>
      <c r="X14" s="95"/>
      <c r="Y14" s="187"/>
      <c r="Z14" s="213"/>
      <c r="AA14" s="187"/>
      <c r="AB14" s="187"/>
      <c r="AC14" s="187"/>
      <c r="AD14" s="95"/>
      <c r="AE14" s="187"/>
      <c r="AF14" s="345"/>
      <c r="AG14" s="187"/>
      <c r="AH14" s="187"/>
      <c r="AI14" s="187"/>
      <c r="AJ14" s="95"/>
      <c r="AK14" s="187"/>
      <c r="AL14" s="345"/>
      <c r="AM14" s="187"/>
      <c r="AN14" s="187"/>
      <c r="AO14" s="187"/>
      <c r="AP14" s="95"/>
      <c r="AQ14" s="187"/>
      <c r="AR14" s="345"/>
      <c r="AS14" s="187"/>
      <c r="AT14" s="187"/>
      <c r="AU14" s="187"/>
      <c r="AV14" s="95"/>
      <c r="AW14" s="187"/>
      <c r="AX14" s="345"/>
      <c r="AY14" s="187"/>
      <c r="AZ14" s="187"/>
      <c r="BA14" s="187"/>
      <c r="BB14" s="95"/>
      <c r="BD14" s="345"/>
      <c r="BE14" s="423"/>
      <c r="BF14" s="187"/>
      <c r="BG14" s="187"/>
      <c r="BH14" s="95"/>
      <c r="BI14" s="347"/>
      <c r="BJ14" s="345"/>
      <c r="BK14" s="405"/>
      <c r="BL14" s="405"/>
      <c r="BM14" s="405"/>
      <c r="BN14" s="95"/>
      <c r="BP14" s="345"/>
      <c r="BQ14" s="405"/>
      <c r="BR14" s="405"/>
      <c r="BS14" s="405"/>
      <c r="BT14" s="95"/>
      <c r="BV14" s="345"/>
      <c r="BW14" s="405"/>
      <c r="BX14" s="405"/>
      <c r="BY14" s="405"/>
      <c r="BZ14" s="95"/>
      <c r="CB14" s="345"/>
      <c r="CC14" s="405"/>
      <c r="CD14" s="405"/>
      <c r="CE14" s="405"/>
      <c r="CF14" s="95"/>
      <c r="CH14" s="345"/>
      <c r="CI14" s="405"/>
      <c r="CJ14" s="405"/>
      <c r="CK14" s="405"/>
      <c r="CL14" s="95"/>
      <c r="CN14" s="345"/>
      <c r="CO14" s="405"/>
      <c r="CP14" s="405"/>
      <c r="CQ14" s="405"/>
      <c r="CR14" s="95"/>
      <c r="CT14" s="345"/>
      <c r="CU14" s="405"/>
      <c r="CV14" s="405"/>
      <c r="CW14" s="405"/>
      <c r="CX14" s="95"/>
    </row>
    <row r="15" spans="1:102" x14ac:dyDescent="0.25">
      <c r="A15" s="42" t="s">
        <v>20</v>
      </c>
      <c r="B15" s="213">
        <v>334</v>
      </c>
      <c r="C15" s="187">
        <v>344</v>
      </c>
      <c r="D15" s="187">
        <v>381</v>
      </c>
      <c r="E15" s="187">
        <v>290</v>
      </c>
      <c r="F15" s="95">
        <v>1349</v>
      </c>
      <c r="G15" s="187"/>
      <c r="H15" s="213">
        <v>305</v>
      </c>
      <c r="I15" s="187">
        <v>313</v>
      </c>
      <c r="J15" s="187">
        <v>344</v>
      </c>
      <c r="K15" s="187">
        <v>267</v>
      </c>
      <c r="L15" s="95">
        <v>1229</v>
      </c>
      <c r="M15" s="187"/>
      <c r="N15" s="213">
        <v>360</v>
      </c>
      <c r="O15" s="187">
        <v>372</v>
      </c>
      <c r="P15" s="187">
        <v>398</v>
      </c>
      <c r="Q15" s="187">
        <v>202</v>
      </c>
      <c r="R15" s="95">
        <v>1332</v>
      </c>
      <c r="S15" s="187"/>
      <c r="T15" s="213">
        <v>379</v>
      </c>
      <c r="U15" s="187">
        <v>376</v>
      </c>
      <c r="V15" s="187">
        <v>400</v>
      </c>
      <c r="W15" s="187">
        <v>250</v>
      </c>
      <c r="X15" s="95">
        <v>1405</v>
      </c>
      <c r="Y15" s="187"/>
      <c r="Z15" s="213">
        <v>348</v>
      </c>
      <c r="AA15" s="187">
        <v>354</v>
      </c>
      <c r="AB15" s="187">
        <v>382</v>
      </c>
      <c r="AC15" s="187">
        <v>260</v>
      </c>
      <c r="AD15" s="95">
        <v>1344</v>
      </c>
      <c r="AE15" s="187"/>
      <c r="AF15" s="345">
        <v>357</v>
      </c>
      <c r="AG15" s="187">
        <v>377</v>
      </c>
      <c r="AH15" s="187">
        <v>366</v>
      </c>
      <c r="AI15" s="187">
        <v>267</v>
      </c>
      <c r="AJ15" s="95">
        <v>1367</v>
      </c>
      <c r="AK15" s="187"/>
      <c r="AL15" s="345">
        <v>321</v>
      </c>
      <c r="AM15" s="187">
        <v>344</v>
      </c>
      <c r="AN15" s="187">
        <v>370</v>
      </c>
      <c r="AO15" s="187">
        <v>237</v>
      </c>
      <c r="AP15" s="95">
        <v>1272</v>
      </c>
      <c r="AQ15" s="187"/>
      <c r="AR15" s="345">
        <v>296</v>
      </c>
      <c r="AS15" s="187">
        <v>263</v>
      </c>
      <c r="AT15" s="187">
        <v>248</v>
      </c>
      <c r="AU15" s="187">
        <v>101</v>
      </c>
      <c r="AV15" s="95">
        <v>908</v>
      </c>
      <c r="AW15" s="187"/>
      <c r="AX15" s="345">
        <v>212</v>
      </c>
      <c r="AY15" s="187">
        <v>257</v>
      </c>
      <c r="AZ15" s="187">
        <v>258</v>
      </c>
      <c r="BA15" s="187">
        <v>153</v>
      </c>
      <c r="BB15" s="95">
        <v>880</v>
      </c>
      <c r="BD15" s="345">
        <v>212</v>
      </c>
      <c r="BE15" s="423">
        <v>257</v>
      </c>
      <c r="BF15" s="187">
        <v>258</v>
      </c>
      <c r="BG15" s="187">
        <v>153</v>
      </c>
      <c r="BH15" s="95">
        <v>880</v>
      </c>
      <c r="BI15" s="347"/>
      <c r="BJ15" s="345">
        <v>163</v>
      </c>
      <c r="BK15" s="405">
        <v>169</v>
      </c>
      <c r="BL15" s="405">
        <v>206</v>
      </c>
      <c r="BM15" s="405">
        <v>156</v>
      </c>
      <c r="BN15" s="95">
        <v>694</v>
      </c>
      <c r="BP15" s="345">
        <v>118</v>
      </c>
      <c r="BQ15" s="405">
        <v>184</v>
      </c>
      <c r="BR15" s="405">
        <v>221</v>
      </c>
      <c r="BS15" s="405">
        <v>171</v>
      </c>
      <c r="BT15" s="95">
        <v>694</v>
      </c>
      <c r="BV15" s="345">
        <v>118</v>
      </c>
      <c r="BW15" s="405">
        <v>205</v>
      </c>
      <c r="BX15" s="405">
        <v>242</v>
      </c>
      <c r="BY15" s="405">
        <v>187</v>
      </c>
      <c r="BZ15" s="95">
        <v>752</v>
      </c>
      <c r="CB15" s="345">
        <v>146</v>
      </c>
      <c r="CC15" s="405">
        <v>262</v>
      </c>
      <c r="CD15" s="405">
        <v>289</v>
      </c>
      <c r="CE15" s="405">
        <v>219</v>
      </c>
      <c r="CF15" s="95">
        <f>SUM(CB15:CE15)</f>
        <v>916</v>
      </c>
      <c r="CH15" s="345">
        <v>243</v>
      </c>
      <c r="CI15" s="405">
        <v>304</v>
      </c>
      <c r="CJ15" s="405">
        <v>335</v>
      </c>
      <c r="CK15" s="405">
        <f>CL15-SUM(CH15:CJ15)</f>
        <v>280</v>
      </c>
      <c r="CL15" s="95">
        <v>1162</v>
      </c>
      <c r="CM15" s="42"/>
      <c r="CN15" s="345">
        <v>219</v>
      </c>
      <c r="CO15" s="405">
        <v>271</v>
      </c>
      <c r="CP15" s="405">
        <v>318</v>
      </c>
      <c r="CQ15" s="405">
        <v>289</v>
      </c>
      <c r="CR15" s="95">
        <f>SUM(CN15:CQ15)</f>
        <v>1097</v>
      </c>
      <c r="CT15" s="345">
        <v>247</v>
      </c>
      <c r="CU15" s="405">
        <v>302</v>
      </c>
      <c r="CV15" s="405">
        <v>382</v>
      </c>
      <c r="CW15" s="405">
        <v>337</v>
      </c>
      <c r="CX15" s="95">
        <v>1268</v>
      </c>
    </row>
    <row r="16" spans="1:102" x14ac:dyDescent="0.25">
      <c r="A16" s="42"/>
      <c r="B16" s="213"/>
      <c r="C16" s="187"/>
      <c r="D16" s="187"/>
      <c r="E16" s="187"/>
      <c r="F16" s="95"/>
      <c r="G16" s="187"/>
      <c r="H16" s="213"/>
      <c r="I16" s="187"/>
      <c r="J16" s="187"/>
      <c r="K16" s="187"/>
      <c r="L16" s="95"/>
      <c r="M16" s="187"/>
      <c r="N16" s="213"/>
      <c r="O16" s="187"/>
      <c r="P16" s="187"/>
      <c r="Q16" s="187"/>
      <c r="R16" s="95"/>
      <c r="S16" s="187"/>
      <c r="T16" s="213"/>
      <c r="U16" s="187"/>
      <c r="V16" s="187"/>
      <c r="W16" s="187"/>
      <c r="X16" s="95"/>
      <c r="Y16" s="187"/>
      <c r="Z16" s="213"/>
      <c r="AA16" s="187"/>
      <c r="AB16" s="187"/>
      <c r="AC16" s="187"/>
      <c r="AD16" s="95"/>
      <c r="AE16" s="187"/>
      <c r="AF16" s="345"/>
      <c r="AG16" s="187"/>
      <c r="AH16" s="187"/>
      <c r="AI16" s="187"/>
      <c r="AJ16" s="95"/>
      <c r="AK16" s="187"/>
      <c r="AL16" s="345"/>
      <c r="AM16" s="187"/>
      <c r="AN16" s="187"/>
      <c r="AO16" s="187"/>
      <c r="AP16" s="95"/>
      <c r="AQ16" s="187"/>
      <c r="AR16" s="345"/>
      <c r="AS16" s="187"/>
      <c r="AT16" s="187"/>
      <c r="AU16" s="187"/>
      <c r="AV16" s="95"/>
      <c r="AW16" s="187"/>
      <c r="AX16" s="345"/>
      <c r="AY16" s="187"/>
      <c r="AZ16" s="187"/>
      <c r="BA16" s="187"/>
      <c r="BB16" s="95"/>
      <c r="BD16" s="345"/>
      <c r="BE16" s="423"/>
      <c r="BF16" s="187"/>
      <c r="BG16" s="187"/>
      <c r="BH16" s="95"/>
      <c r="BI16" s="347"/>
      <c r="BJ16" s="345"/>
      <c r="BK16" s="405"/>
      <c r="BL16" s="405"/>
      <c r="BM16" s="405"/>
      <c r="BN16" s="95"/>
      <c r="BP16" s="345"/>
      <c r="BQ16" s="405"/>
      <c r="BR16" s="405"/>
      <c r="BS16" s="405"/>
      <c r="BT16" s="95"/>
      <c r="BV16" s="345"/>
      <c r="BW16" s="405"/>
      <c r="BX16" s="405"/>
      <c r="BY16" s="405"/>
      <c r="BZ16" s="95"/>
      <c r="CB16" s="345"/>
      <c r="CC16" s="405"/>
      <c r="CD16" s="405"/>
      <c r="CE16" s="405"/>
      <c r="CF16" s="95"/>
      <c r="CH16" s="345"/>
      <c r="CI16" s="405"/>
      <c r="CJ16" s="405"/>
      <c r="CK16" s="405"/>
      <c r="CL16" s="95"/>
      <c r="CM16" s="42"/>
      <c r="CN16" s="345"/>
      <c r="CO16" s="405"/>
      <c r="CP16" s="405"/>
      <c r="CQ16" s="405"/>
      <c r="CR16" s="95"/>
      <c r="CT16" s="345"/>
      <c r="CU16" s="405"/>
      <c r="CV16" s="405"/>
      <c r="CW16" s="405"/>
      <c r="CX16" s="95"/>
    </row>
    <row r="17" spans="1:102" x14ac:dyDescent="0.25">
      <c r="A17" s="42" t="s">
        <v>49</v>
      </c>
      <c r="B17" s="213">
        <v>168</v>
      </c>
      <c r="C17" s="187">
        <v>187</v>
      </c>
      <c r="D17" s="187">
        <v>219</v>
      </c>
      <c r="E17" s="187">
        <v>82</v>
      </c>
      <c r="F17" s="95">
        <v>656</v>
      </c>
      <c r="G17" s="187"/>
      <c r="H17" s="213">
        <v>142</v>
      </c>
      <c r="I17" s="187">
        <v>156</v>
      </c>
      <c r="J17" s="187">
        <v>199</v>
      </c>
      <c r="K17" s="187">
        <v>96</v>
      </c>
      <c r="L17" s="95">
        <v>593</v>
      </c>
      <c r="M17" s="187"/>
      <c r="N17" s="213">
        <v>217</v>
      </c>
      <c r="O17" s="187">
        <v>223</v>
      </c>
      <c r="P17" s="187">
        <v>254</v>
      </c>
      <c r="Q17" s="187">
        <v>52</v>
      </c>
      <c r="R17" s="95">
        <v>746</v>
      </c>
      <c r="S17" s="187"/>
      <c r="T17" s="213">
        <v>229</v>
      </c>
      <c r="U17" s="187">
        <v>240</v>
      </c>
      <c r="V17" s="187">
        <v>257</v>
      </c>
      <c r="W17" s="187">
        <v>91</v>
      </c>
      <c r="X17" s="95">
        <v>817</v>
      </c>
      <c r="Y17" s="187"/>
      <c r="Z17" s="213">
        <v>201</v>
      </c>
      <c r="AA17" s="187">
        <v>214</v>
      </c>
      <c r="AB17" s="187">
        <v>223</v>
      </c>
      <c r="AC17" s="187">
        <v>92</v>
      </c>
      <c r="AD17" s="95">
        <v>730</v>
      </c>
      <c r="AE17" s="187"/>
      <c r="AF17" s="345">
        <v>197</v>
      </c>
      <c r="AG17" s="187">
        <v>212</v>
      </c>
      <c r="AH17" s="187">
        <v>202</v>
      </c>
      <c r="AI17" s="187">
        <v>81</v>
      </c>
      <c r="AJ17" s="95">
        <v>692</v>
      </c>
      <c r="AK17" s="187"/>
      <c r="AL17" s="345">
        <v>153</v>
      </c>
      <c r="AM17" s="187">
        <v>178</v>
      </c>
      <c r="AN17" s="187">
        <v>181</v>
      </c>
      <c r="AO17" s="187">
        <v>49</v>
      </c>
      <c r="AP17" s="95">
        <v>561</v>
      </c>
      <c r="AQ17" s="187"/>
      <c r="AR17" s="345">
        <v>107</v>
      </c>
      <c r="AS17" s="187">
        <v>41</v>
      </c>
      <c r="AT17" s="187">
        <v>58</v>
      </c>
      <c r="AU17" s="187">
        <v>-84</v>
      </c>
      <c r="AV17" s="95">
        <v>122</v>
      </c>
      <c r="AW17" s="187"/>
      <c r="AX17" s="345">
        <v>28</v>
      </c>
      <c r="AY17" s="187">
        <v>63</v>
      </c>
      <c r="AZ17" s="187">
        <v>69</v>
      </c>
      <c r="BA17" s="187">
        <v>-35</v>
      </c>
      <c r="BB17" s="95">
        <v>125</v>
      </c>
      <c r="BD17" s="345">
        <v>28</v>
      </c>
      <c r="BE17" s="423">
        <v>63</v>
      </c>
      <c r="BF17" s="187">
        <v>69</v>
      </c>
      <c r="BG17" s="187">
        <v>-35</v>
      </c>
      <c r="BH17" s="95">
        <v>125</v>
      </c>
      <c r="BI17" s="347"/>
      <c r="BJ17" s="345">
        <v>-19</v>
      </c>
      <c r="BK17" s="405">
        <v>-22</v>
      </c>
      <c r="BL17" s="405">
        <v>15</v>
      </c>
      <c r="BM17" s="405">
        <v>-39</v>
      </c>
      <c r="BN17" s="95">
        <v>-65</v>
      </c>
      <c r="BP17" s="345">
        <v>-64</v>
      </c>
      <c r="BQ17" s="405">
        <v>-7</v>
      </c>
      <c r="BR17" s="405">
        <v>30</v>
      </c>
      <c r="BS17" s="405">
        <v>-24</v>
      </c>
      <c r="BT17" s="95">
        <v>-65</v>
      </c>
      <c r="BV17" s="345">
        <v>-62</v>
      </c>
      <c r="BW17" s="405">
        <v>8</v>
      </c>
      <c r="BX17" s="405">
        <v>45</v>
      </c>
      <c r="BY17" s="405">
        <v>-2</v>
      </c>
      <c r="BZ17" s="95">
        <v>-11</v>
      </c>
      <c r="CB17" s="345">
        <v>-33</v>
      </c>
      <c r="CC17" s="405">
        <v>71</v>
      </c>
      <c r="CD17" s="405">
        <v>86</v>
      </c>
      <c r="CE17" s="405">
        <v>25</v>
      </c>
      <c r="CF17" s="95">
        <f>SUM(CB17:CE17)</f>
        <v>149</v>
      </c>
      <c r="CH17" s="345">
        <v>41</v>
      </c>
      <c r="CI17" s="405">
        <v>121</v>
      </c>
      <c r="CJ17" s="405">
        <v>128</v>
      </c>
      <c r="CK17" s="405">
        <f>CL17-SUM(CH17:CJ17)</f>
        <v>39</v>
      </c>
      <c r="CL17" s="95">
        <v>329</v>
      </c>
      <c r="CM17" s="42"/>
      <c r="CN17" s="345">
        <v>32</v>
      </c>
      <c r="CO17" s="405">
        <v>103</v>
      </c>
      <c r="CP17" s="405">
        <v>128</v>
      </c>
      <c r="CQ17" s="405">
        <v>57</v>
      </c>
      <c r="CR17" s="95">
        <f>SUM(CN17:CQ17)</f>
        <v>320</v>
      </c>
      <c r="CT17" s="345">
        <v>50</v>
      </c>
      <c r="CU17" s="405">
        <v>98</v>
      </c>
      <c r="CV17" s="405">
        <v>166</v>
      </c>
      <c r="CW17" s="405">
        <v>117</v>
      </c>
      <c r="CX17" s="95">
        <v>431</v>
      </c>
    </row>
    <row r="18" spans="1:102" x14ac:dyDescent="0.25">
      <c r="A18" s="42"/>
      <c r="B18" s="213"/>
      <c r="C18" s="187"/>
      <c r="D18" s="187"/>
      <c r="E18" s="187"/>
      <c r="F18" s="95"/>
      <c r="G18" s="187"/>
      <c r="H18" s="213"/>
      <c r="I18" s="187"/>
      <c r="J18" s="187"/>
      <c r="K18" s="187"/>
      <c r="L18" s="95"/>
      <c r="M18" s="187"/>
      <c r="N18" s="213"/>
      <c r="O18" s="187"/>
      <c r="P18" s="187"/>
      <c r="Q18" s="187"/>
      <c r="R18" s="95"/>
      <c r="S18" s="187"/>
      <c r="T18" s="213"/>
      <c r="U18" s="187"/>
      <c r="V18" s="187"/>
      <c r="W18" s="187"/>
      <c r="X18" s="95"/>
      <c r="Y18" s="187"/>
      <c r="Z18" s="213"/>
      <c r="AA18" s="187"/>
      <c r="AB18" s="187"/>
      <c r="AC18" s="187"/>
      <c r="AD18" s="95"/>
      <c r="AE18" s="187"/>
      <c r="AF18" s="345"/>
      <c r="AG18" s="187"/>
      <c r="AH18" s="187"/>
      <c r="AI18" s="187"/>
      <c r="AJ18" s="95"/>
      <c r="AK18" s="187"/>
      <c r="AL18" s="345"/>
      <c r="AM18" s="187"/>
      <c r="AN18" s="187"/>
      <c r="AO18" s="187"/>
      <c r="AP18" s="95"/>
      <c r="AQ18" s="187"/>
      <c r="AR18" s="345"/>
      <c r="AS18" s="187"/>
      <c r="AT18" s="187"/>
      <c r="AU18" s="187"/>
      <c r="AV18" s="95"/>
      <c r="AW18" s="187"/>
      <c r="AX18" s="345"/>
      <c r="AY18" s="187"/>
      <c r="AZ18" s="187"/>
      <c r="BA18" s="187"/>
      <c r="BB18" s="95"/>
      <c r="BD18" s="345"/>
      <c r="BE18" s="423"/>
      <c r="BF18" s="187"/>
      <c r="BG18" s="187"/>
      <c r="BH18" s="95"/>
      <c r="BI18" s="347"/>
      <c r="BJ18" s="345"/>
      <c r="BK18" s="405"/>
      <c r="BL18" s="405"/>
      <c r="BM18" s="405"/>
      <c r="BN18" s="95"/>
      <c r="BP18" s="345"/>
      <c r="BQ18" s="405"/>
      <c r="BR18" s="405"/>
      <c r="BS18" s="405"/>
      <c r="BT18" s="95"/>
      <c r="BV18" s="345"/>
      <c r="BW18" s="405"/>
      <c r="BX18" s="405"/>
      <c r="BY18" s="405"/>
      <c r="BZ18" s="95"/>
      <c r="CB18" s="345"/>
      <c r="CC18" s="405"/>
      <c r="CD18" s="405"/>
      <c r="CE18" s="405"/>
      <c r="CF18" s="95"/>
      <c r="CH18" s="345"/>
      <c r="CI18" s="405"/>
      <c r="CJ18" s="405"/>
      <c r="CK18" s="405"/>
      <c r="CL18" s="95"/>
      <c r="CM18" s="42"/>
      <c r="CN18" s="345"/>
      <c r="CO18" s="405"/>
      <c r="CP18" s="405"/>
      <c r="CQ18" s="405"/>
      <c r="CR18" s="95"/>
      <c r="CT18" s="345"/>
      <c r="CU18" s="405"/>
      <c r="CV18" s="405"/>
      <c r="CW18" s="405"/>
      <c r="CX18" s="95"/>
    </row>
    <row r="19" spans="1:102" x14ac:dyDescent="0.25">
      <c r="A19" s="42" t="s">
        <v>79</v>
      </c>
      <c r="B19" s="213">
        <v>102</v>
      </c>
      <c r="C19" s="187">
        <v>117</v>
      </c>
      <c r="D19" s="187">
        <v>80</v>
      </c>
      <c r="E19" s="187">
        <v>53</v>
      </c>
      <c r="F19" s="95">
        <v>352</v>
      </c>
      <c r="G19" s="187"/>
      <c r="H19" s="213">
        <v>92</v>
      </c>
      <c r="I19" s="187">
        <v>213</v>
      </c>
      <c r="J19" s="187">
        <v>128</v>
      </c>
      <c r="K19" s="187">
        <v>66</v>
      </c>
      <c r="L19" s="95">
        <v>499</v>
      </c>
      <c r="M19" s="187"/>
      <c r="N19" s="213">
        <v>143</v>
      </c>
      <c r="O19" s="187">
        <v>146</v>
      </c>
      <c r="P19" s="187">
        <v>166</v>
      </c>
      <c r="Q19" s="187">
        <v>37</v>
      </c>
      <c r="R19" s="95">
        <v>492</v>
      </c>
      <c r="S19" s="187"/>
      <c r="T19" s="213">
        <v>151</v>
      </c>
      <c r="U19" s="187">
        <v>157</v>
      </c>
      <c r="V19" s="187">
        <v>166</v>
      </c>
      <c r="W19" s="187">
        <v>60</v>
      </c>
      <c r="X19" s="95">
        <v>534</v>
      </c>
      <c r="Y19" s="187"/>
      <c r="Z19" s="213">
        <v>131</v>
      </c>
      <c r="AA19" s="187">
        <v>137</v>
      </c>
      <c r="AB19" s="187">
        <v>144</v>
      </c>
      <c r="AC19" s="187">
        <v>59</v>
      </c>
      <c r="AD19" s="95">
        <v>471</v>
      </c>
      <c r="AE19" s="187"/>
      <c r="AF19" s="345">
        <v>128</v>
      </c>
      <c r="AG19" s="187">
        <v>136</v>
      </c>
      <c r="AH19" s="187">
        <v>128</v>
      </c>
      <c r="AI19" s="187">
        <v>52</v>
      </c>
      <c r="AJ19" s="95">
        <v>444</v>
      </c>
      <c r="AK19" s="187"/>
      <c r="AL19" s="345">
        <v>99</v>
      </c>
      <c r="AM19" s="187">
        <v>114</v>
      </c>
      <c r="AN19" s="187">
        <v>140</v>
      </c>
      <c r="AO19" s="187">
        <v>17</v>
      </c>
      <c r="AP19" s="95">
        <v>370</v>
      </c>
      <c r="AQ19" s="187"/>
      <c r="AR19" s="345">
        <v>65</v>
      </c>
      <c r="AS19" s="187">
        <v>27</v>
      </c>
      <c r="AT19" s="187">
        <v>-16</v>
      </c>
      <c r="AU19" s="187">
        <v>-92</v>
      </c>
      <c r="AV19" s="95">
        <v>-16</v>
      </c>
      <c r="AW19" s="187"/>
      <c r="AX19" s="345">
        <v>16</v>
      </c>
      <c r="AY19" s="187">
        <v>39</v>
      </c>
      <c r="AZ19" s="187">
        <v>40</v>
      </c>
      <c r="BA19" s="187">
        <v>-82</v>
      </c>
      <c r="BB19" s="95">
        <v>13</v>
      </c>
      <c r="BD19" s="345">
        <v>16</v>
      </c>
      <c r="BE19" s="423">
        <v>39</v>
      </c>
      <c r="BF19" s="187">
        <v>40</v>
      </c>
      <c r="BG19" s="187">
        <v>-82</v>
      </c>
      <c r="BH19" s="95">
        <v>13</v>
      </c>
      <c r="BI19" s="347"/>
      <c r="BJ19" s="345">
        <v>110</v>
      </c>
      <c r="BK19" s="405">
        <v>-86</v>
      </c>
      <c r="BL19" s="405">
        <v>7</v>
      </c>
      <c r="BM19" s="405">
        <v>-76</v>
      </c>
      <c r="BN19" s="95">
        <v>-45</v>
      </c>
      <c r="BP19" s="345">
        <v>82</v>
      </c>
      <c r="BQ19" s="405">
        <v>-77</v>
      </c>
      <c r="BR19" s="405">
        <v>17</v>
      </c>
      <c r="BS19" s="405">
        <v>-67</v>
      </c>
      <c r="BT19" s="95">
        <v>-45</v>
      </c>
      <c r="BV19" s="345">
        <v>-55</v>
      </c>
      <c r="BW19" s="405">
        <v>-18</v>
      </c>
      <c r="BX19" s="405">
        <v>18</v>
      </c>
      <c r="BY19" s="405">
        <v>-10</v>
      </c>
      <c r="BZ19" s="95">
        <v>-65</v>
      </c>
      <c r="CB19" s="345">
        <v>-44</v>
      </c>
      <c r="CC19" s="405">
        <v>30</v>
      </c>
      <c r="CD19" s="405">
        <v>77</v>
      </c>
      <c r="CE19" s="405">
        <v>29</v>
      </c>
      <c r="CF19" s="95">
        <f>SUM(CB19:CE19)</f>
        <v>92</v>
      </c>
      <c r="CH19" s="345">
        <v>20</v>
      </c>
      <c r="CI19" s="405">
        <v>114</v>
      </c>
      <c r="CJ19" s="405">
        <v>119</v>
      </c>
      <c r="CK19" s="405">
        <f>CL19-SUM(CH19:CJ19)</f>
        <v>7</v>
      </c>
      <c r="CL19" s="95">
        <v>260</v>
      </c>
      <c r="CM19" s="42"/>
      <c r="CN19" s="345">
        <v>15</v>
      </c>
      <c r="CO19" s="405">
        <v>104</v>
      </c>
      <c r="CP19" s="405">
        <v>119</v>
      </c>
      <c r="CQ19" s="405">
        <v>17</v>
      </c>
      <c r="CR19" s="95">
        <v>255</v>
      </c>
      <c r="CT19" s="345">
        <v>75</v>
      </c>
      <c r="CU19" s="405">
        <v>81</v>
      </c>
      <c r="CV19" s="405">
        <v>188</v>
      </c>
      <c r="CW19" s="405">
        <v>150</v>
      </c>
      <c r="CX19" s="95">
        <v>494</v>
      </c>
    </row>
    <row r="20" spans="1:102" ht="15.75" thickBot="1" x14ac:dyDescent="0.3">
      <c r="A20" s="66"/>
      <c r="B20" s="268"/>
      <c r="C20" s="269"/>
      <c r="D20" s="269"/>
      <c r="E20" s="269"/>
      <c r="F20" s="270"/>
      <c r="G20" s="187"/>
      <c r="H20" s="268"/>
      <c r="I20" s="269"/>
      <c r="J20" s="269"/>
      <c r="K20" s="269"/>
      <c r="L20" s="270"/>
      <c r="M20" s="187"/>
      <c r="N20" s="268"/>
      <c r="O20" s="269"/>
      <c r="P20" s="269"/>
      <c r="Q20" s="269"/>
      <c r="R20" s="270"/>
      <c r="S20" s="187"/>
      <c r="T20" s="268"/>
      <c r="U20" s="269"/>
      <c r="V20" s="269"/>
      <c r="W20" s="269"/>
      <c r="X20" s="270"/>
      <c r="Y20" s="187"/>
      <c r="Z20" s="268"/>
      <c r="AA20" s="269"/>
      <c r="AB20" s="269"/>
      <c r="AC20" s="269"/>
      <c r="AD20" s="135"/>
      <c r="AE20" s="187"/>
      <c r="AF20" s="268"/>
      <c r="AG20" s="269"/>
      <c r="AH20" s="269"/>
      <c r="AI20" s="269"/>
      <c r="AJ20" s="135"/>
      <c r="AK20" s="187"/>
      <c r="AL20" s="268"/>
      <c r="AM20" s="269"/>
      <c r="AN20" s="269"/>
      <c r="AO20" s="269"/>
      <c r="AP20" s="135"/>
      <c r="AQ20" s="187"/>
      <c r="AR20" s="268"/>
      <c r="AS20" s="269"/>
      <c r="AT20" s="269"/>
      <c r="AU20" s="269"/>
      <c r="AV20" s="135"/>
      <c r="AW20" s="187"/>
      <c r="AX20" s="268"/>
      <c r="AY20" s="269"/>
      <c r="AZ20" s="269"/>
      <c r="BA20" s="269"/>
      <c r="BB20" s="135"/>
      <c r="BD20" s="268"/>
      <c r="BE20" s="269"/>
      <c r="BF20" s="269"/>
      <c r="BG20" s="269"/>
      <c r="BH20" s="135"/>
      <c r="BI20" s="347"/>
      <c r="BJ20" s="268"/>
      <c r="BK20" s="269"/>
      <c r="BL20" s="269"/>
      <c r="BM20" s="269"/>
      <c r="BN20" s="135"/>
      <c r="BP20" s="268"/>
      <c r="BQ20" s="406"/>
      <c r="BR20" s="269"/>
      <c r="BS20" s="406"/>
      <c r="BT20" s="135"/>
      <c r="BV20" s="268"/>
      <c r="BW20" s="406"/>
      <c r="BX20" s="269"/>
      <c r="BY20" s="406"/>
      <c r="BZ20" s="135"/>
      <c r="CB20" s="268"/>
      <c r="CC20" s="406"/>
      <c r="CD20" s="269"/>
      <c r="CE20" s="406"/>
      <c r="CF20" s="135"/>
      <c r="CH20" s="268"/>
      <c r="CI20" s="406"/>
      <c r="CJ20" s="269"/>
      <c r="CK20" s="406"/>
      <c r="CL20" s="135"/>
      <c r="CN20" s="268"/>
      <c r="CO20" s="406"/>
      <c r="CP20" s="269"/>
      <c r="CQ20" s="406"/>
      <c r="CR20" s="135"/>
      <c r="CT20" s="268"/>
      <c r="CU20" s="406"/>
      <c r="CV20" s="269"/>
      <c r="CW20" s="406"/>
      <c r="CX20" s="135"/>
    </row>
    <row r="21" spans="1:102" s="24" customFormat="1" x14ac:dyDescent="0.25">
      <c r="A21" s="71"/>
      <c r="B21" s="12"/>
      <c r="C21" s="85"/>
      <c r="D21" s="12"/>
      <c r="E21" s="12"/>
      <c r="F21" s="85"/>
      <c r="G21" s="12"/>
      <c r="H21" s="12"/>
      <c r="I21" s="12"/>
      <c r="J21" s="12"/>
      <c r="K21" s="12"/>
      <c r="L21" s="85"/>
      <c r="M21" s="12"/>
      <c r="N21" s="12"/>
      <c r="O21" s="12"/>
      <c r="P21" s="12"/>
      <c r="Q21" s="12"/>
      <c r="R21" s="85"/>
      <c r="S21" s="12"/>
      <c r="T21" s="12"/>
      <c r="U21" s="85"/>
      <c r="V21" s="12"/>
      <c r="W21" s="12"/>
      <c r="X21" s="85"/>
      <c r="Y21" s="12"/>
      <c r="Z21" s="12"/>
      <c r="AA21" s="85"/>
      <c r="AB21" s="12"/>
      <c r="AC21" s="12"/>
      <c r="AD21" s="152"/>
      <c r="AE21" s="12"/>
      <c r="AF21" s="12"/>
      <c r="AG21" s="85"/>
      <c r="AH21" s="12"/>
      <c r="AI21" s="12"/>
      <c r="AJ21" s="152"/>
      <c r="AK21" s="12"/>
      <c r="AL21" s="12"/>
      <c r="AM21" s="85"/>
      <c r="AN21" s="12"/>
      <c r="AO21" s="12"/>
      <c r="AP21" s="152"/>
      <c r="AQ21" s="12"/>
      <c r="AR21" s="12"/>
      <c r="AS21" s="85"/>
      <c r="AT21" s="12"/>
      <c r="AU21" s="12"/>
      <c r="AV21" s="152"/>
      <c r="AW21" s="12"/>
      <c r="AX21" s="12"/>
      <c r="AY21" s="85"/>
      <c r="AZ21" s="12"/>
      <c r="BA21" s="12"/>
      <c r="BB21" s="152"/>
      <c r="BI21" s="347"/>
      <c r="BK21" s="436"/>
      <c r="BL21" s="436"/>
      <c r="BM21" s="407"/>
    </row>
    <row r="22" spans="1:102" s="24" customFormat="1" x14ac:dyDescent="0.25">
      <c r="A22" s="74" t="s">
        <v>106</v>
      </c>
      <c r="B22" s="154"/>
      <c r="C22" s="153"/>
      <c r="D22" s="154"/>
      <c r="E22" s="154"/>
      <c r="F22" s="153"/>
      <c r="G22" s="154"/>
      <c r="H22" s="154"/>
      <c r="I22" s="154"/>
      <c r="J22" s="154"/>
      <c r="K22" s="12"/>
      <c r="L22" s="85"/>
      <c r="M22" s="12"/>
      <c r="N22" s="12"/>
      <c r="O22" s="12"/>
      <c r="P22" s="12"/>
      <c r="Q22" s="12"/>
      <c r="R22" s="85"/>
      <c r="S22" s="12"/>
      <c r="T22" s="12"/>
      <c r="U22" s="85"/>
      <c r="V22" s="12"/>
      <c r="W22" s="12"/>
      <c r="X22" s="85"/>
      <c r="Y22" s="12"/>
      <c r="Z22" s="12"/>
      <c r="AA22" s="85"/>
      <c r="AB22" s="12"/>
      <c r="AC22" s="12"/>
      <c r="AD22" s="85"/>
      <c r="AE22" s="12"/>
      <c r="AF22" s="12"/>
      <c r="AG22" s="85"/>
      <c r="AH22" s="12"/>
      <c r="AI22" s="12"/>
      <c r="AJ22" s="85"/>
      <c r="AK22" s="12"/>
      <c r="AL22" s="349"/>
      <c r="AM22" s="349"/>
      <c r="AN22" s="349"/>
      <c r="AO22" s="349"/>
      <c r="AP22" s="349"/>
      <c r="AQ22" s="349"/>
      <c r="AR22" s="349"/>
      <c r="AS22" s="349"/>
      <c r="AT22" s="349"/>
      <c r="AU22" s="349"/>
      <c r="AV22" s="349"/>
      <c r="AW22" s="349"/>
      <c r="AX22" s="349"/>
      <c r="AY22" s="349"/>
      <c r="AZ22" s="349"/>
      <c r="BA22" s="349"/>
      <c r="BB22" s="85"/>
      <c r="BK22" s="436"/>
      <c r="BL22" s="436"/>
      <c r="BM22" s="407"/>
      <c r="BQ22" s="419"/>
      <c r="BR22" s="419"/>
    </row>
    <row r="23" spans="1:102" s="24" customFormat="1" ht="16.5" x14ac:dyDescent="0.25">
      <c r="A23" s="74" t="s">
        <v>126</v>
      </c>
      <c r="B23" s="154"/>
      <c r="C23" s="153"/>
      <c r="D23" s="154"/>
      <c r="E23" s="154"/>
      <c r="F23" s="153"/>
      <c r="G23" s="154"/>
      <c r="H23" s="154"/>
      <c r="I23" s="154"/>
      <c r="J23" s="154"/>
      <c r="K23" s="12"/>
      <c r="L23" s="85"/>
      <c r="M23" s="12"/>
      <c r="N23" s="12"/>
      <c r="O23" s="12"/>
      <c r="P23" s="12"/>
      <c r="Q23" s="12"/>
      <c r="R23" s="85"/>
      <c r="S23" s="12"/>
      <c r="T23" s="12"/>
      <c r="U23" s="85"/>
      <c r="V23" s="12"/>
      <c r="W23" s="12"/>
      <c r="X23" s="85"/>
      <c r="Y23" s="12"/>
      <c r="Z23" s="12"/>
      <c r="AA23" s="85"/>
      <c r="AB23" s="12"/>
      <c r="AC23" s="12"/>
      <c r="AD23" s="85"/>
      <c r="AE23" s="12"/>
      <c r="AF23" s="373"/>
      <c r="AG23" s="85"/>
      <c r="AH23" s="348"/>
      <c r="AI23" s="12"/>
      <c r="AJ23" s="85"/>
      <c r="AK23" s="12"/>
      <c r="AL23" s="373"/>
      <c r="AM23" s="85"/>
      <c r="AN23" s="348"/>
      <c r="AO23" s="12"/>
      <c r="AP23" s="85"/>
      <c r="AQ23" s="12"/>
      <c r="AR23" s="12"/>
      <c r="AS23" s="85"/>
      <c r="AT23" s="348"/>
      <c r="AU23" s="379"/>
      <c r="AV23" s="85"/>
      <c r="AW23" s="12"/>
      <c r="AX23" s="12"/>
      <c r="AY23" s="85"/>
      <c r="AZ23" s="348"/>
      <c r="BA23" s="379"/>
      <c r="BB23" s="85"/>
      <c r="BK23" s="436"/>
      <c r="BL23" s="436"/>
      <c r="BM23" s="407"/>
      <c r="BQ23" s="467" t="s">
        <v>197</v>
      </c>
      <c r="BR23" s="353"/>
      <c r="BS23" s="353"/>
      <c r="BT23" s="353"/>
      <c r="BU23" s="353"/>
      <c r="BV23" s="353"/>
      <c r="BW23" s="353"/>
      <c r="BX23" s="353"/>
      <c r="BY23" s="353"/>
      <c r="BZ23" s="353"/>
      <c r="CB23" s="353"/>
      <c r="CC23" s="353"/>
      <c r="CD23" s="353"/>
      <c r="CE23" s="353"/>
      <c r="CF23" s="353"/>
      <c r="CH23" s="353"/>
      <c r="CI23" s="353"/>
      <c r="CJ23" s="353"/>
      <c r="CK23" s="353"/>
      <c r="CL23" s="353"/>
      <c r="CN23" s="514"/>
      <c r="CO23" s="353"/>
      <c r="CP23" s="353"/>
      <c r="CQ23" s="353"/>
      <c r="CR23" s="353"/>
      <c r="CT23" s="514"/>
      <c r="CU23" s="353"/>
      <c r="CV23" s="353"/>
      <c r="CW23" s="353"/>
      <c r="CX23" s="353"/>
    </row>
    <row r="24" spans="1:102" s="24" customFormat="1" ht="16.5" x14ac:dyDescent="0.25">
      <c r="A24" s="74"/>
      <c r="B24" s="154"/>
      <c r="C24" s="153"/>
      <c r="D24" s="154"/>
      <c r="E24" s="154"/>
      <c r="F24" s="153"/>
      <c r="G24" s="154"/>
      <c r="H24" s="154"/>
      <c r="I24" s="154"/>
      <c r="J24" s="154"/>
      <c r="K24" s="12"/>
      <c r="L24" s="85"/>
      <c r="M24" s="12"/>
      <c r="N24" s="12"/>
      <c r="O24" s="12"/>
      <c r="P24" s="12"/>
      <c r="Q24" s="12"/>
      <c r="R24" s="85"/>
      <c r="S24" s="12"/>
      <c r="T24" s="12"/>
      <c r="U24" s="85"/>
      <c r="V24" s="12"/>
      <c r="W24" s="12"/>
      <c r="X24" s="85"/>
      <c r="Y24" s="12"/>
      <c r="Z24" s="12"/>
      <c r="AA24" s="85"/>
      <c r="AB24" s="12"/>
      <c r="AC24" s="12"/>
      <c r="AD24" s="85"/>
      <c r="AE24" s="12"/>
      <c r="AF24" s="12"/>
      <c r="AG24" s="85"/>
      <c r="AH24" s="12"/>
      <c r="AI24" s="12"/>
      <c r="AJ24" s="85"/>
      <c r="AK24" s="12"/>
      <c r="AL24" s="12"/>
      <c r="AM24" s="85"/>
      <c r="AN24" s="12"/>
      <c r="AO24" s="12"/>
      <c r="AP24" s="85"/>
      <c r="AQ24" s="12"/>
      <c r="AR24" s="12"/>
      <c r="AS24" s="85"/>
      <c r="AT24" s="12"/>
      <c r="AU24" s="348"/>
      <c r="AV24" s="85"/>
      <c r="AW24" s="12"/>
      <c r="AX24" s="12"/>
      <c r="AY24" s="85"/>
      <c r="AZ24" s="12"/>
      <c r="BA24" s="348"/>
      <c r="BB24" s="85"/>
      <c r="BK24" s="407"/>
      <c r="BL24" s="407"/>
      <c r="BM24" s="407"/>
      <c r="BQ24" s="468" t="s">
        <v>198</v>
      </c>
      <c r="BR24" s="353"/>
      <c r="BS24" s="353"/>
      <c r="BT24" s="353"/>
      <c r="BU24" s="353"/>
      <c r="BV24" s="353"/>
      <c r="BW24" s="353"/>
      <c r="BX24" s="353"/>
      <c r="BY24" s="353"/>
      <c r="BZ24" s="353"/>
      <c r="CB24" s="353"/>
      <c r="CC24" s="353"/>
      <c r="CD24" s="353"/>
      <c r="CE24" s="353"/>
      <c r="CF24" s="353"/>
      <c r="CH24" s="353"/>
      <c r="CI24" s="353"/>
      <c r="CJ24" s="353"/>
      <c r="CK24" s="353"/>
      <c r="CL24" s="353"/>
      <c r="CN24" s="514"/>
      <c r="CO24" s="353"/>
      <c r="CP24" s="353"/>
      <c r="CQ24" s="353"/>
      <c r="CR24" s="353"/>
      <c r="CT24" s="514"/>
      <c r="CU24" s="353"/>
      <c r="CV24" s="353"/>
      <c r="CW24" s="353"/>
      <c r="CX24" s="353"/>
    </row>
    <row r="25" spans="1:102" s="24" customFormat="1" ht="16.5" x14ac:dyDescent="0.25">
      <c r="A25" s="74"/>
      <c r="B25" s="154"/>
      <c r="C25" s="153"/>
      <c r="D25" s="154"/>
      <c r="E25" s="154"/>
      <c r="F25" s="153"/>
      <c r="G25" s="154"/>
      <c r="H25" s="154"/>
      <c r="I25" s="154"/>
      <c r="J25" s="154"/>
      <c r="K25" s="12"/>
      <c r="L25" s="85"/>
      <c r="M25" s="12"/>
      <c r="N25" s="12"/>
      <c r="O25" s="12"/>
      <c r="P25" s="12"/>
      <c r="Q25" s="12"/>
      <c r="R25" s="85"/>
      <c r="S25" s="12"/>
      <c r="T25" s="12"/>
      <c r="U25" s="85"/>
      <c r="V25" s="12"/>
      <c r="W25" s="12"/>
      <c r="X25" s="85"/>
      <c r="Y25" s="12"/>
      <c r="Z25" s="12"/>
      <c r="AA25" s="85"/>
      <c r="AB25" s="12"/>
      <c r="AC25" s="12"/>
      <c r="AD25" s="85"/>
      <c r="AE25" s="12"/>
      <c r="AF25" s="12"/>
      <c r="AG25" s="85"/>
      <c r="AH25" s="12"/>
      <c r="AI25" s="12"/>
      <c r="AJ25" s="85"/>
      <c r="AK25" s="12"/>
      <c r="AL25" s="12"/>
      <c r="AM25" s="85"/>
      <c r="AN25" s="12"/>
      <c r="AO25" s="12"/>
      <c r="AP25" s="85"/>
      <c r="AQ25" s="12"/>
      <c r="AR25" s="12"/>
      <c r="AS25" s="85"/>
      <c r="AT25" s="12"/>
      <c r="AU25" s="12"/>
      <c r="AV25" s="85"/>
      <c r="AW25" s="12"/>
      <c r="AX25" s="12"/>
      <c r="AY25" s="85"/>
      <c r="AZ25" s="12"/>
      <c r="BA25" s="12"/>
      <c r="BB25" s="85"/>
      <c r="BK25" s="436"/>
      <c r="BL25" s="436"/>
      <c r="BM25" s="407"/>
      <c r="BQ25" s="468" t="s">
        <v>199</v>
      </c>
      <c r="BR25" s="353"/>
      <c r="BS25" s="353"/>
      <c r="BT25" s="353"/>
      <c r="BU25" s="353"/>
      <c r="BV25" s="353"/>
      <c r="BW25" s="353"/>
      <c r="BX25" s="353"/>
      <c r="BY25" s="353"/>
      <c r="BZ25" s="353"/>
      <c r="CB25" s="353"/>
      <c r="CC25" s="353"/>
      <c r="CD25" s="353"/>
      <c r="CE25" s="353"/>
      <c r="CF25" s="353"/>
      <c r="CH25" s="353"/>
      <c r="CI25" s="353"/>
      <c r="CJ25" s="353"/>
      <c r="CK25" s="353"/>
      <c r="CL25" s="353"/>
      <c r="CN25" s="353"/>
      <c r="CO25" s="353"/>
      <c r="CP25" s="353"/>
      <c r="CQ25" s="353"/>
      <c r="CR25" s="353"/>
      <c r="CT25" s="353"/>
      <c r="CU25" s="353"/>
      <c r="CV25" s="353"/>
      <c r="CW25" s="353"/>
      <c r="CX25" s="353"/>
    </row>
    <row r="26" spans="1:102" s="24" customFormat="1" ht="15.75" thickBot="1" x14ac:dyDescent="0.3">
      <c r="A26" s="62"/>
      <c r="B26" s="12"/>
      <c r="C26" s="85"/>
      <c r="D26" s="12"/>
      <c r="E26" s="12"/>
      <c r="F26" s="85"/>
      <c r="G26" s="12"/>
      <c r="H26" s="12"/>
      <c r="I26" s="12"/>
      <c r="J26" s="12"/>
      <c r="K26" s="12"/>
      <c r="L26" s="85"/>
      <c r="M26" s="12"/>
      <c r="N26" s="12"/>
      <c r="O26" s="12"/>
      <c r="P26" s="12"/>
      <c r="Q26" s="12"/>
      <c r="R26" s="85"/>
      <c r="S26" s="12"/>
      <c r="T26" s="12"/>
      <c r="U26" s="85"/>
      <c r="V26" s="12"/>
      <c r="W26" s="12"/>
      <c r="X26" s="85"/>
      <c r="Y26" s="12"/>
      <c r="Z26" s="12"/>
      <c r="AA26" s="85"/>
      <c r="AB26" s="12"/>
      <c r="AC26" s="12"/>
      <c r="AD26" s="85"/>
      <c r="AE26" s="12"/>
      <c r="AF26" s="12"/>
      <c r="AG26" s="85"/>
      <c r="AH26" s="12"/>
      <c r="AI26" s="12"/>
      <c r="AJ26" s="85"/>
      <c r="AK26" s="12"/>
      <c r="AL26" s="12"/>
      <c r="AM26" s="85"/>
      <c r="AN26" s="12"/>
      <c r="AO26" s="12"/>
      <c r="AP26" s="85"/>
      <c r="AQ26" s="12"/>
      <c r="AR26" s="12"/>
      <c r="AS26" s="85"/>
      <c r="AT26" s="12"/>
      <c r="AU26" s="12"/>
      <c r="AV26" s="85"/>
      <c r="AW26" s="12"/>
      <c r="AX26" s="12"/>
      <c r="AY26" s="85"/>
      <c r="AZ26" s="12"/>
      <c r="BA26" s="12"/>
      <c r="BB26" s="85"/>
      <c r="BK26" s="407"/>
      <c r="BL26" s="407"/>
      <c r="BM26" s="407"/>
    </row>
    <row r="27" spans="1:102" s="24" customFormat="1" ht="17.25" thickTop="1" thickBot="1" x14ac:dyDescent="0.3">
      <c r="A27" s="195" t="s">
        <v>80</v>
      </c>
      <c r="B27" s="555">
        <v>2005</v>
      </c>
      <c r="C27" s="556"/>
      <c r="D27" s="556"/>
      <c r="E27" s="556"/>
      <c r="F27" s="556"/>
      <c r="G27" s="129"/>
      <c r="H27" s="556" t="s">
        <v>22</v>
      </c>
      <c r="I27" s="556"/>
      <c r="J27" s="556"/>
      <c r="K27" s="556"/>
      <c r="L27" s="556"/>
      <c r="M27" s="130"/>
      <c r="N27" s="558" t="s">
        <v>23</v>
      </c>
      <c r="O27" s="558"/>
      <c r="P27" s="558"/>
      <c r="Q27" s="558"/>
      <c r="R27" s="558"/>
      <c r="S27" s="130"/>
      <c r="T27" s="558" t="s">
        <v>24</v>
      </c>
      <c r="U27" s="558"/>
      <c r="V27" s="558"/>
      <c r="W27" s="558"/>
      <c r="X27" s="558"/>
      <c r="Y27" s="130"/>
      <c r="Z27" s="566" t="s">
        <v>25</v>
      </c>
      <c r="AA27" s="579"/>
      <c r="AB27" s="579"/>
      <c r="AC27" s="579"/>
      <c r="AD27" s="579"/>
      <c r="AE27" s="130"/>
      <c r="AF27" s="566">
        <v>2010</v>
      </c>
      <c r="AG27" s="579"/>
      <c r="AH27" s="579"/>
      <c r="AI27" s="579"/>
      <c r="AJ27" s="579"/>
      <c r="AK27" s="130"/>
      <c r="AL27" s="566">
        <v>2011</v>
      </c>
      <c r="AM27" s="579"/>
      <c r="AN27" s="579"/>
      <c r="AO27" s="579"/>
      <c r="AP27" s="579"/>
      <c r="AQ27" s="130"/>
      <c r="AR27" s="566">
        <v>2012</v>
      </c>
      <c r="AS27" s="579"/>
      <c r="AT27" s="579"/>
      <c r="AU27" s="579"/>
      <c r="AV27" s="579"/>
      <c r="AW27" s="130"/>
      <c r="AX27" s="566">
        <v>2013</v>
      </c>
      <c r="AY27" s="566"/>
      <c r="AZ27" s="566"/>
      <c r="BA27" s="566"/>
      <c r="BB27" s="490"/>
      <c r="BC27" s="130"/>
      <c r="BD27" s="130"/>
      <c r="BE27" s="130"/>
      <c r="BF27" s="130"/>
      <c r="BG27" s="130"/>
      <c r="BH27" s="130"/>
      <c r="BI27" s="130"/>
      <c r="BJ27" s="566">
        <v>2014</v>
      </c>
      <c r="BK27" s="566"/>
      <c r="BL27" s="566"/>
      <c r="BM27" s="566"/>
      <c r="BN27" s="490"/>
      <c r="BO27" s="130"/>
      <c r="BP27" s="130"/>
      <c r="BQ27" s="130"/>
      <c r="BR27" s="130"/>
      <c r="BS27" s="130"/>
      <c r="BT27" s="130"/>
      <c r="BU27" s="130"/>
      <c r="BV27" s="566">
        <v>2015</v>
      </c>
      <c r="BW27" s="566"/>
      <c r="BX27" s="566"/>
      <c r="BY27" s="566"/>
      <c r="BZ27" s="490"/>
      <c r="CA27" s="130"/>
      <c r="CB27" s="566">
        <v>2016</v>
      </c>
      <c r="CC27" s="566"/>
      <c r="CD27" s="566"/>
      <c r="CE27" s="566"/>
      <c r="CF27" s="494"/>
      <c r="CG27" s="130"/>
      <c r="CH27" s="566">
        <v>2017</v>
      </c>
      <c r="CI27" s="566"/>
      <c r="CJ27" s="566"/>
      <c r="CK27" s="566"/>
      <c r="CL27" s="513"/>
      <c r="CM27" s="130"/>
      <c r="CN27" s="566" t="s">
        <v>233</v>
      </c>
      <c r="CO27" s="566"/>
      <c r="CP27" s="566"/>
      <c r="CQ27" s="566"/>
      <c r="CR27" s="508"/>
      <c r="CS27" s="130"/>
      <c r="CT27" s="566">
        <v>2018</v>
      </c>
      <c r="CU27" s="566"/>
      <c r="CV27" s="566"/>
      <c r="CW27" s="566"/>
      <c r="CX27" s="518"/>
    </row>
    <row r="28" spans="1:102" s="24" customFormat="1" ht="27" thickTop="1" x14ac:dyDescent="0.25">
      <c r="A28" s="196"/>
      <c r="B28" s="342"/>
      <c r="C28" s="343" t="s">
        <v>115</v>
      </c>
      <c r="D28" s="110"/>
      <c r="E28" s="343" t="s">
        <v>83</v>
      </c>
      <c r="F28" s="168"/>
      <c r="G28" s="110"/>
      <c r="H28" s="110"/>
      <c r="I28" s="343" t="s">
        <v>115</v>
      </c>
      <c r="J28" s="110"/>
      <c r="K28" s="343" t="s">
        <v>83</v>
      </c>
      <c r="L28" s="168"/>
      <c r="M28" s="110"/>
      <c r="N28" s="110"/>
      <c r="O28" s="343" t="s">
        <v>115</v>
      </c>
      <c r="P28" s="110"/>
      <c r="Q28" s="343" t="s">
        <v>83</v>
      </c>
      <c r="R28" s="168"/>
      <c r="S28" s="110"/>
      <c r="T28" s="110"/>
      <c r="U28" s="343" t="s">
        <v>84</v>
      </c>
      <c r="V28" s="343" t="s">
        <v>85</v>
      </c>
      <c r="W28" s="343" t="s">
        <v>83</v>
      </c>
      <c r="X28" s="168"/>
      <c r="Y28" s="110"/>
      <c r="Z28" s="343" t="s">
        <v>114</v>
      </c>
      <c r="AA28" s="343" t="s">
        <v>84</v>
      </c>
      <c r="AB28" s="343" t="s">
        <v>85</v>
      </c>
      <c r="AC28" s="343" t="s">
        <v>83</v>
      </c>
      <c r="AD28" s="168"/>
      <c r="AE28" s="344"/>
      <c r="AF28" s="343" t="s">
        <v>114</v>
      </c>
      <c r="AG28" s="343" t="s">
        <v>84</v>
      </c>
      <c r="AH28" s="343" t="s">
        <v>85</v>
      </c>
      <c r="AI28" s="343" t="s">
        <v>83</v>
      </c>
      <c r="AJ28" s="168"/>
      <c r="AK28" s="344"/>
      <c r="AL28" s="343" t="s">
        <v>114</v>
      </c>
      <c r="AM28" s="343" t="s">
        <v>84</v>
      </c>
      <c r="AN28" s="343" t="s">
        <v>85</v>
      </c>
      <c r="AO28" s="343" t="s">
        <v>83</v>
      </c>
      <c r="AP28" s="168"/>
      <c r="AQ28" s="344"/>
      <c r="AR28" s="343" t="s">
        <v>159</v>
      </c>
      <c r="AS28" s="343" t="s">
        <v>84</v>
      </c>
      <c r="AT28" s="343" t="s">
        <v>85</v>
      </c>
      <c r="AU28" s="343" t="s">
        <v>83</v>
      </c>
      <c r="AV28" s="168"/>
      <c r="AW28" s="344"/>
      <c r="AX28" s="343" t="s">
        <v>159</v>
      </c>
      <c r="AY28" s="343" t="s">
        <v>84</v>
      </c>
      <c r="AZ28" s="343" t="s">
        <v>85</v>
      </c>
      <c r="BA28" s="343" t="s">
        <v>83</v>
      </c>
      <c r="BB28" s="168"/>
      <c r="BJ28" s="343" t="s">
        <v>159</v>
      </c>
      <c r="BK28" s="343" t="s">
        <v>84</v>
      </c>
      <c r="BL28" s="343" t="s">
        <v>85</v>
      </c>
      <c r="BM28" s="343" t="s">
        <v>83</v>
      </c>
      <c r="BN28" s="168"/>
      <c r="BV28" s="343" t="s">
        <v>159</v>
      </c>
      <c r="BW28" s="343" t="s">
        <v>84</v>
      </c>
      <c r="BX28" s="343" t="s">
        <v>85</v>
      </c>
      <c r="BY28" s="343" t="s">
        <v>83</v>
      </c>
      <c r="BZ28" s="168"/>
      <c r="CB28" s="343" t="s">
        <v>159</v>
      </c>
      <c r="CC28" s="343" t="s">
        <v>84</v>
      </c>
      <c r="CD28" s="343" t="s">
        <v>85</v>
      </c>
      <c r="CE28" s="343" t="s">
        <v>83</v>
      </c>
      <c r="CF28" s="168"/>
      <c r="CH28" s="343" t="s">
        <v>159</v>
      </c>
      <c r="CI28" s="343" t="s">
        <v>84</v>
      </c>
      <c r="CJ28" s="343" t="s">
        <v>85</v>
      </c>
      <c r="CK28" s="343" t="s">
        <v>83</v>
      </c>
      <c r="CL28" s="168"/>
      <c r="CN28" s="343" t="s">
        <v>159</v>
      </c>
      <c r="CO28" s="343" t="s">
        <v>84</v>
      </c>
      <c r="CP28" s="343" t="s">
        <v>85</v>
      </c>
      <c r="CQ28" s="343" t="s">
        <v>83</v>
      </c>
      <c r="CR28" s="168"/>
      <c r="CT28" s="343" t="s">
        <v>159</v>
      </c>
      <c r="CU28" s="343" t="s">
        <v>84</v>
      </c>
      <c r="CV28" s="343" t="s">
        <v>85</v>
      </c>
      <c r="CW28" s="343" t="s">
        <v>83</v>
      </c>
      <c r="CX28" s="168"/>
    </row>
    <row r="29" spans="1:102" s="24" customFormat="1" x14ac:dyDescent="0.25">
      <c r="A29" s="59"/>
      <c r="B29" s="317"/>
      <c r="C29" s="318"/>
      <c r="D29" s="319"/>
      <c r="E29" s="318"/>
      <c r="F29" s="168"/>
      <c r="G29" s="319"/>
      <c r="H29" s="319"/>
      <c r="I29" s="318"/>
      <c r="J29" s="319"/>
      <c r="K29" s="318"/>
      <c r="L29" s="168"/>
      <c r="M29" s="319"/>
      <c r="N29" s="319"/>
      <c r="O29" s="318"/>
      <c r="P29" s="319"/>
      <c r="Q29" s="318"/>
      <c r="R29" s="168"/>
      <c r="S29" s="319"/>
      <c r="T29" s="319"/>
      <c r="U29" s="318"/>
      <c r="V29" s="318"/>
      <c r="W29" s="318"/>
      <c r="X29" s="168"/>
      <c r="Y29" s="319"/>
      <c r="Z29" s="318"/>
      <c r="AA29" s="318"/>
      <c r="AB29" s="318"/>
      <c r="AC29" s="318"/>
      <c r="AD29" s="168"/>
      <c r="AE29" s="341"/>
      <c r="AF29" s="318"/>
      <c r="AG29" s="318"/>
      <c r="AH29" s="318"/>
      <c r="AI29" s="318"/>
      <c r="AJ29" s="168"/>
      <c r="AK29" s="341"/>
      <c r="AL29" s="318"/>
      <c r="AM29" s="318"/>
      <c r="AN29" s="318"/>
      <c r="AO29" s="318"/>
      <c r="AP29" s="168"/>
      <c r="AQ29" s="341"/>
      <c r="AR29" s="318"/>
      <c r="AS29" s="318"/>
      <c r="AT29" s="318"/>
      <c r="AU29" s="318"/>
      <c r="AV29" s="168"/>
      <c r="AW29" s="341"/>
      <c r="AX29" s="318"/>
      <c r="AY29" s="318"/>
      <c r="AZ29" s="318"/>
      <c r="BA29" s="318"/>
      <c r="BB29" s="168"/>
      <c r="BJ29" s="318"/>
      <c r="BK29" s="408"/>
      <c r="BL29" s="408"/>
      <c r="BM29" s="408"/>
      <c r="BN29" s="168"/>
      <c r="BV29" s="318"/>
      <c r="BW29" s="408"/>
      <c r="BX29" s="408"/>
      <c r="BY29" s="408"/>
      <c r="BZ29" s="168"/>
      <c r="CB29" s="318"/>
      <c r="CC29" s="408"/>
      <c r="CD29" s="408"/>
      <c r="CE29" s="408"/>
      <c r="CF29" s="168"/>
      <c r="CH29" s="318"/>
      <c r="CI29" s="408"/>
      <c r="CJ29" s="408"/>
      <c r="CK29" s="408"/>
      <c r="CL29" s="168"/>
      <c r="CN29" s="318"/>
      <c r="CO29" s="408"/>
      <c r="CP29" s="408"/>
      <c r="CQ29" s="408"/>
      <c r="CR29" s="168"/>
      <c r="CT29" s="318"/>
      <c r="CU29" s="408"/>
      <c r="CV29" s="408"/>
      <c r="CW29" s="408"/>
      <c r="CX29" s="168"/>
    </row>
    <row r="30" spans="1:102" x14ac:dyDescent="0.25">
      <c r="A30" s="70" t="s">
        <v>82</v>
      </c>
      <c r="B30" s="320"/>
      <c r="C30" s="281">
        <v>7529</v>
      </c>
      <c r="D30" s="214"/>
      <c r="E30" s="281">
        <v>7878</v>
      </c>
      <c r="F30" s="168"/>
      <c r="G30" s="214"/>
      <c r="H30" s="214"/>
      <c r="I30" s="281">
        <v>8310</v>
      </c>
      <c r="J30" s="214"/>
      <c r="K30" s="281">
        <v>8722</v>
      </c>
      <c r="L30" s="168"/>
      <c r="M30" s="214"/>
      <c r="N30" s="214"/>
      <c r="O30" s="281">
        <v>8807</v>
      </c>
      <c r="P30" s="214"/>
      <c r="Q30" s="281">
        <v>9256</v>
      </c>
      <c r="R30" s="168"/>
      <c r="S30" s="214"/>
      <c r="T30" s="214"/>
      <c r="U30" s="281">
        <v>9318</v>
      </c>
      <c r="V30" s="281">
        <v>9327</v>
      </c>
      <c r="W30" s="281">
        <v>9594</v>
      </c>
      <c r="X30" s="168"/>
      <c r="Y30" s="214"/>
      <c r="Z30" s="281">
        <v>9739</v>
      </c>
      <c r="AA30" s="281">
        <v>9894</v>
      </c>
      <c r="AB30" s="281">
        <v>10066</v>
      </c>
      <c r="AC30" s="281">
        <v>10352</v>
      </c>
      <c r="AD30" s="168"/>
      <c r="AE30" s="288"/>
      <c r="AF30" s="281">
        <v>10394</v>
      </c>
      <c r="AG30" s="281">
        <v>10514</v>
      </c>
      <c r="AH30" s="281">
        <v>10721</v>
      </c>
      <c r="AI30" s="281">
        <v>11084</v>
      </c>
      <c r="AJ30" s="168"/>
      <c r="AK30" s="288"/>
      <c r="AL30" s="281">
        <v>11191</v>
      </c>
      <c r="AM30" s="281">
        <v>11187</v>
      </c>
      <c r="AN30" s="281">
        <v>11217</v>
      </c>
      <c r="AO30" s="281">
        <v>11304</v>
      </c>
      <c r="AP30" s="168"/>
      <c r="AQ30" s="288"/>
      <c r="AR30" s="281">
        <v>10925</v>
      </c>
      <c r="AS30" s="281">
        <v>10854</v>
      </c>
      <c r="AT30" s="281">
        <v>11032</v>
      </c>
      <c r="AU30" s="281">
        <v>11251</v>
      </c>
      <c r="AV30" s="168"/>
      <c r="AW30" s="288"/>
      <c r="AX30" s="281">
        <v>11271</v>
      </c>
      <c r="AY30" s="281">
        <v>11286</v>
      </c>
      <c r="AZ30" s="281">
        <v>11094</v>
      </c>
      <c r="BA30" s="281">
        <v>11143</v>
      </c>
      <c r="BB30" s="168"/>
      <c r="BJ30" s="281">
        <v>11064</v>
      </c>
      <c r="BK30" s="409">
        <v>11024</v>
      </c>
      <c r="BL30" s="409">
        <v>11048</v>
      </c>
      <c r="BM30" s="409">
        <v>11121</v>
      </c>
      <c r="BN30" s="168"/>
      <c r="BV30" s="281">
        <v>11273</v>
      </c>
      <c r="BW30" s="409">
        <v>11433</v>
      </c>
      <c r="BX30" s="409">
        <v>11641</v>
      </c>
      <c r="BY30" s="409">
        <v>11890</v>
      </c>
      <c r="BZ30" s="168"/>
      <c r="CB30" s="281">
        <v>12130</v>
      </c>
      <c r="CC30" s="409">
        <v>12433</v>
      </c>
      <c r="CD30" s="409">
        <v>12660</v>
      </c>
      <c r="CE30" s="409">
        <v>12996</v>
      </c>
      <c r="CF30" s="168"/>
      <c r="CH30" s="281">
        <v>13359</v>
      </c>
      <c r="CI30" s="409">
        <v>13641</v>
      </c>
      <c r="CJ30" s="409">
        <v>13935</v>
      </c>
      <c r="CK30" s="409">
        <v>14387</v>
      </c>
      <c r="CL30" s="168"/>
      <c r="CN30" s="516">
        <v>13359</v>
      </c>
      <c r="CO30" s="527">
        <v>13641</v>
      </c>
      <c r="CP30" s="527">
        <v>13935</v>
      </c>
      <c r="CQ30" s="527">
        <v>14387</v>
      </c>
      <c r="CR30" s="168"/>
      <c r="CT30" s="516">
        <v>14840</v>
      </c>
      <c r="CU30" s="527">
        <v>15288</v>
      </c>
      <c r="CV30" s="527">
        <v>15764</v>
      </c>
      <c r="CW30" s="527">
        <v>16351</v>
      </c>
      <c r="CX30" s="168"/>
    </row>
    <row r="31" spans="1:102" s="24" customFormat="1" x14ac:dyDescent="0.25">
      <c r="A31" s="61"/>
      <c r="B31" s="320"/>
      <c r="C31" s="281"/>
      <c r="D31" s="214"/>
      <c r="E31" s="281"/>
      <c r="F31" s="168"/>
      <c r="G31" s="214"/>
      <c r="H31" s="214"/>
      <c r="I31" s="281"/>
      <c r="J31" s="214"/>
      <c r="K31" s="281"/>
      <c r="L31" s="168"/>
      <c r="M31" s="214"/>
      <c r="N31" s="214"/>
      <c r="O31" s="281"/>
      <c r="P31" s="214"/>
      <c r="Q31" s="281"/>
      <c r="R31" s="168"/>
      <c r="S31" s="214"/>
      <c r="T31" s="214"/>
      <c r="U31" s="281"/>
      <c r="V31" s="281"/>
      <c r="W31" s="281"/>
      <c r="X31" s="168"/>
      <c r="Y31" s="214"/>
      <c r="Z31" s="281"/>
      <c r="AA31" s="281"/>
      <c r="AB31" s="281"/>
      <c r="AC31" s="281"/>
      <c r="AD31" s="168"/>
      <c r="AE31" s="288"/>
      <c r="AF31" s="281"/>
      <c r="AG31" s="281"/>
      <c r="AH31" s="281"/>
      <c r="AI31" s="281"/>
      <c r="AJ31" s="168"/>
      <c r="AK31" s="288"/>
      <c r="AL31" s="281"/>
      <c r="AM31" s="281"/>
      <c r="AN31" s="281"/>
      <c r="AO31" s="281"/>
      <c r="AP31" s="168"/>
      <c r="AQ31" s="288"/>
      <c r="AR31" s="281"/>
      <c r="AS31" s="281"/>
      <c r="AT31" s="281"/>
      <c r="AU31" s="281"/>
      <c r="AV31" s="168"/>
      <c r="AW31" s="288"/>
      <c r="AX31" s="281"/>
      <c r="AY31" s="281"/>
      <c r="AZ31" s="281"/>
      <c r="BA31" s="281"/>
      <c r="BB31" s="168"/>
      <c r="BJ31" s="281"/>
      <c r="BK31" s="409"/>
      <c r="BL31" s="409"/>
      <c r="BM31" s="409"/>
      <c r="BN31" s="168"/>
      <c r="BV31" s="281"/>
      <c r="BW31" s="409"/>
      <c r="BX31" s="409"/>
      <c r="BY31" s="409"/>
      <c r="BZ31" s="168"/>
      <c r="CB31" s="281"/>
      <c r="CC31" s="409"/>
      <c r="CD31" s="409"/>
      <c r="CE31" s="409"/>
      <c r="CF31" s="168"/>
      <c r="CH31" s="281"/>
      <c r="CI31" s="409"/>
      <c r="CJ31" s="409"/>
      <c r="CK31" s="409"/>
      <c r="CL31" s="168"/>
      <c r="CN31" s="516"/>
      <c r="CO31" s="527"/>
      <c r="CP31" s="527"/>
      <c r="CQ31" s="527"/>
      <c r="CR31" s="168"/>
      <c r="CT31" s="516"/>
      <c r="CU31" s="527"/>
      <c r="CV31" s="527"/>
      <c r="CW31" s="527"/>
      <c r="CX31" s="168"/>
    </row>
    <row r="32" spans="1:102" x14ac:dyDescent="0.25">
      <c r="A32" s="70" t="s">
        <v>181</v>
      </c>
      <c r="B32" s="321"/>
      <c r="C32" s="322">
        <v>0.67800000000000005</v>
      </c>
      <c r="D32" s="323"/>
      <c r="E32" s="322">
        <v>0.68400000000000005</v>
      </c>
      <c r="F32" s="183"/>
      <c r="G32" s="323"/>
      <c r="H32" s="323"/>
      <c r="I32" s="322">
        <v>0.7</v>
      </c>
      <c r="J32" s="323"/>
      <c r="K32" s="322">
        <v>0.71599999999999997</v>
      </c>
      <c r="L32" s="183"/>
      <c r="M32" s="323"/>
      <c r="N32" s="323"/>
      <c r="O32" s="322">
        <v>0.73099999999999998</v>
      </c>
      <c r="P32" s="323"/>
      <c r="Q32" s="322">
        <v>0.73099999999999998</v>
      </c>
      <c r="R32" s="183"/>
      <c r="S32" s="323"/>
      <c r="T32" s="323"/>
      <c r="U32" s="322">
        <v>0.747</v>
      </c>
      <c r="V32" s="322">
        <v>0.755</v>
      </c>
      <c r="W32" s="322">
        <v>0.752</v>
      </c>
      <c r="X32" s="183"/>
      <c r="Y32" s="323"/>
      <c r="Z32" s="322">
        <v>0.754</v>
      </c>
      <c r="AA32" s="322">
        <v>0.75600000000000001</v>
      </c>
      <c r="AB32" s="322">
        <v>0.76200000000000001</v>
      </c>
      <c r="AC32" s="322">
        <v>0.76600000000000001</v>
      </c>
      <c r="AD32" s="183"/>
      <c r="AE32" s="340"/>
      <c r="AF32" s="322">
        <v>0.77700000000000002</v>
      </c>
      <c r="AG32" s="322">
        <v>0.78700000000000003</v>
      </c>
      <c r="AH32" s="322">
        <v>0.78900000000000003</v>
      </c>
      <c r="AI32" s="322">
        <v>0.78900000000000003</v>
      </c>
      <c r="AJ32" s="183"/>
      <c r="AK32" s="340"/>
      <c r="AL32" s="322">
        <v>0.79100000000000004</v>
      </c>
      <c r="AM32" s="322">
        <v>0.8</v>
      </c>
      <c r="AN32" s="322">
        <v>0.80400000000000005</v>
      </c>
      <c r="AO32" s="322">
        <v>0.80600000000000005</v>
      </c>
      <c r="AP32" s="183"/>
      <c r="AQ32" s="340"/>
      <c r="AR32" s="322">
        <v>0.81499999999999995</v>
      </c>
      <c r="AS32" s="322">
        <v>0.82499999999999996</v>
      </c>
      <c r="AT32" s="322">
        <v>0.82899999999999996</v>
      </c>
      <c r="AU32" s="322">
        <v>0.83799999999999997</v>
      </c>
      <c r="AV32" s="183"/>
      <c r="AW32" s="340"/>
      <c r="AX32" s="322">
        <v>0.85299999999999998</v>
      </c>
      <c r="AY32" s="322">
        <v>0.86899999999999999</v>
      </c>
      <c r="AZ32" s="322">
        <v>0.88</v>
      </c>
      <c r="BA32" s="322">
        <v>0.88900000000000001</v>
      </c>
      <c r="BB32" s="183"/>
      <c r="BJ32" s="322">
        <v>0.89800000000000002</v>
      </c>
      <c r="BK32" s="410">
        <v>0.90600000000000003</v>
      </c>
      <c r="BL32" s="410">
        <v>0.90800000000000003</v>
      </c>
      <c r="BM32" s="410">
        <v>0.91088930851542127</v>
      </c>
      <c r="BN32" s="183"/>
      <c r="BV32" s="322">
        <v>0.91608267541914312</v>
      </c>
      <c r="BW32" s="410">
        <v>0.92200000000000004</v>
      </c>
      <c r="BX32" s="410">
        <v>0.92500000000000004</v>
      </c>
      <c r="BY32" s="410">
        <v>0.92</v>
      </c>
      <c r="BZ32" s="183"/>
      <c r="CB32" s="322">
        <v>0.92100000000000004</v>
      </c>
      <c r="CC32" s="410">
        <v>0.92300000000000004</v>
      </c>
      <c r="CD32" s="410">
        <v>0.92500000000000004</v>
      </c>
      <c r="CE32" s="410">
        <v>0.93300000000000005</v>
      </c>
      <c r="CF32" s="183"/>
      <c r="CH32" s="322">
        <v>0.93799999999999994</v>
      </c>
      <c r="CI32" s="322">
        <v>0.94399999999999995</v>
      </c>
      <c r="CJ32" s="410">
        <v>0.94899999999999995</v>
      </c>
      <c r="CK32" s="410">
        <v>0.95299999999999996</v>
      </c>
      <c r="CL32" s="183"/>
      <c r="CN32" s="528">
        <v>0.93799999999999994</v>
      </c>
      <c r="CO32" s="528">
        <v>0.94399999999999995</v>
      </c>
      <c r="CP32" s="529">
        <v>0.94899999999999995</v>
      </c>
      <c r="CQ32" s="529">
        <v>0.95299999999999996</v>
      </c>
      <c r="CR32" s="183"/>
      <c r="CS32" s="517"/>
      <c r="CT32" s="410">
        <v>0.95599999999999996</v>
      </c>
      <c r="CU32" s="528">
        <v>0.96</v>
      </c>
      <c r="CV32" s="528">
        <v>0.96399999999999997</v>
      </c>
      <c r="CW32" s="529">
        <v>0.96799999999999997</v>
      </c>
      <c r="CX32" s="183"/>
    </row>
    <row r="33" spans="1:102" s="24" customFormat="1" x14ac:dyDescent="0.25">
      <c r="A33" s="61"/>
      <c r="B33" s="320"/>
      <c r="C33" s="281"/>
      <c r="D33" s="214"/>
      <c r="E33" s="281"/>
      <c r="F33" s="183"/>
      <c r="G33" s="214"/>
      <c r="H33" s="214"/>
      <c r="I33" s="281"/>
      <c r="J33" s="214"/>
      <c r="K33" s="281"/>
      <c r="L33" s="183"/>
      <c r="M33" s="214"/>
      <c r="N33" s="214"/>
      <c r="O33" s="281"/>
      <c r="P33" s="214"/>
      <c r="Q33" s="281"/>
      <c r="R33" s="183"/>
      <c r="S33" s="214"/>
      <c r="T33" s="214"/>
      <c r="U33" s="281"/>
      <c r="V33" s="281"/>
      <c r="W33" s="281"/>
      <c r="X33" s="183"/>
      <c r="Y33" s="214"/>
      <c r="Z33" s="281"/>
      <c r="AA33" s="281"/>
      <c r="AB33" s="281"/>
      <c r="AC33" s="281"/>
      <c r="AD33" s="183"/>
      <c r="AE33" s="288"/>
      <c r="AF33" s="281"/>
      <c r="AG33" s="281"/>
      <c r="AH33" s="281"/>
      <c r="AI33" s="281"/>
      <c r="AJ33" s="183"/>
      <c r="AK33" s="288"/>
      <c r="AL33" s="281"/>
      <c r="AM33" s="281"/>
      <c r="AN33" s="281"/>
      <c r="AO33" s="281"/>
      <c r="AP33" s="183"/>
      <c r="AQ33" s="288"/>
      <c r="AR33" s="281"/>
      <c r="AS33" s="281"/>
      <c r="AT33" s="281"/>
      <c r="AU33" s="281"/>
      <c r="AV33" s="183"/>
      <c r="AW33" s="288"/>
      <c r="AX33" s="281"/>
      <c r="AY33" s="281"/>
      <c r="AZ33" s="281"/>
      <c r="BA33" s="281"/>
      <c r="BB33" s="183"/>
      <c r="BJ33" s="281"/>
      <c r="BK33" s="409"/>
      <c r="BL33" s="409"/>
      <c r="BM33" s="409"/>
      <c r="BN33" s="183"/>
      <c r="BV33" s="281"/>
      <c r="BW33" s="409"/>
      <c r="BX33" s="409"/>
      <c r="BY33" s="409"/>
      <c r="BZ33" s="183"/>
      <c r="CB33" s="281"/>
      <c r="CC33" s="409"/>
      <c r="CD33" s="409"/>
      <c r="CE33" s="409"/>
      <c r="CF33" s="183"/>
      <c r="CH33" s="281"/>
      <c r="CI33" s="409"/>
      <c r="CJ33" s="409"/>
      <c r="CK33" s="409"/>
      <c r="CL33" s="183"/>
      <c r="CN33" s="516"/>
      <c r="CO33" s="527"/>
      <c r="CP33" s="527"/>
      <c r="CQ33" s="527"/>
      <c r="CR33" s="183"/>
      <c r="CT33" s="516"/>
      <c r="CU33" s="527"/>
      <c r="CV33" s="527"/>
      <c r="CW33" s="527"/>
      <c r="CX33" s="183"/>
    </row>
    <row r="34" spans="1:102" x14ac:dyDescent="0.25">
      <c r="A34" s="70" t="s">
        <v>183</v>
      </c>
      <c r="B34" s="320"/>
      <c r="C34" s="281"/>
      <c r="D34" s="214"/>
      <c r="E34" s="281"/>
      <c r="F34" s="183"/>
      <c r="G34" s="214"/>
      <c r="H34" s="214"/>
      <c r="I34" s="281"/>
      <c r="J34" s="214"/>
      <c r="K34" s="281"/>
      <c r="L34" s="183"/>
      <c r="M34" s="214"/>
      <c r="N34" s="214"/>
      <c r="O34" s="281">
        <v>496</v>
      </c>
      <c r="P34" s="214"/>
      <c r="Q34" s="281">
        <v>495</v>
      </c>
      <c r="R34" s="183"/>
      <c r="S34" s="214"/>
      <c r="T34" s="214"/>
      <c r="U34" s="281">
        <v>495</v>
      </c>
      <c r="V34" s="281">
        <v>495</v>
      </c>
      <c r="W34" s="281">
        <v>498</v>
      </c>
      <c r="X34" s="183"/>
      <c r="Y34" s="214"/>
      <c r="Z34" s="281">
        <v>498</v>
      </c>
      <c r="AA34" s="281">
        <v>499</v>
      </c>
      <c r="AB34" s="281">
        <v>491</v>
      </c>
      <c r="AC34" s="281">
        <v>487</v>
      </c>
      <c r="AD34" s="183"/>
      <c r="AE34" s="288"/>
      <c r="AF34" s="281">
        <v>484</v>
      </c>
      <c r="AG34" s="281">
        <v>478</v>
      </c>
      <c r="AH34" s="281">
        <v>473</v>
      </c>
      <c r="AI34" s="281">
        <v>466</v>
      </c>
      <c r="AJ34" s="350"/>
      <c r="AK34" s="351"/>
      <c r="AL34" s="281">
        <v>457</v>
      </c>
      <c r="AM34" s="281">
        <v>450</v>
      </c>
      <c r="AN34" s="281">
        <v>442</v>
      </c>
      <c r="AO34" s="281">
        <v>431</v>
      </c>
      <c r="AP34" s="183"/>
      <c r="AQ34" s="351"/>
      <c r="AR34" s="281">
        <v>424</v>
      </c>
      <c r="AS34" s="281">
        <v>411</v>
      </c>
      <c r="AT34" s="281">
        <v>398</v>
      </c>
      <c r="AU34" s="281">
        <v>382</v>
      </c>
      <c r="AV34" s="183"/>
      <c r="AW34" s="351"/>
      <c r="AX34" s="278">
        <v>26.6</v>
      </c>
      <c r="AY34" s="278">
        <v>26.8</v>
      </c>
      <c r="AZ34" s="278">
        <v>26.9</v>
      </c>
      <c r="BA34" s="278">
        <v>25.5</v>
      </c>
      <c r="BB34" s="183"/>
      <c r="BJ34" s="278">
        <v>24.2</v>
      </c>
      <c r="BK34" s="278">
        <v>24.4</v>
      </c>
      <c r="BL34" s="278">
        <v>24.6</v>
      </c>
      <c r="BM34" s="278">
        <v>23.8</v>
      </c>
      <c r="BN34" s="183"/>
      <c r="BV34" s="278">
        <v>22.7</v>
      </c>
      <c r="BW34" s="278">
        <v>22.8</v>
      </c>
      <c r="BX34" s="278">
        <v>23.3</v>
      </c>
      <c r="BY34" s="278">
        <v>22.8</v>
      </c>
      <c r="BZ34" s="183"/>
      <c r="CB34" s="278">
        <v>22.4</v>
      </c>
      <c r="CC34" s="278">
        <v>22.4</v>
      </c>
      <c r="CD34" s="278">
        <v>23</v>
      </c>
      <c r="CE34" s="278">
        <v>22.7</v>
      </c>
      <c r="CF34" s="183"/>
      <c r="CH34" s="278">
        <v>22.5</v>
      </c>
      <c r="CI34" s="278">
        <v>22.3</v>
      </c>
      <c r="CJ34" s="278">
        <v>22.5</v>
      </c>
      <c r="CK34" s="278">
        <v>22.1</v>
      </c>
      <c r="CL34" s="183"/>
      <c r="CM34" s="517" t="s">
        <v>242</v>
      </c>
      <c r="CN34" s="520">
        <v>19.3</v>
      </c>
      <c r="CO34" s="520">
        <v>19.5</v>
      </c>
      <c r="CP34" s="520">
        <v>19.600000000000001</v>
      </c>
      <c r="CQ34" s="520">
        <v>19.399999999999999</v>
      </c>
      <c r="CR34" s="183"/>
      <c r="CS34" s="517" t="s">
        <v>242</v>
      </c>
      <c r="CT34" s="520">
        <v>19.2</v>
      </c>
      <c r="CU34" s="520">
        <v>19.600000000000001</v>
      </c>
      <c r="CV34" s="520">
        <v>19.899999999999999</v>
      </c>
      <c r="CW34" s="520">
        <v>19.2</v>
      </c>
      <c r="CX34" s="183"/>
    </row>
    <row r="35" spans="1:102" x14ac:dyDescent="0.25">
      <c r="A35" s="70"/>
      <c r="B35" s="320"/>
      <c r="C35" s="281"/>
      <c r="D35" s="214"/>
      <c r="E35" s="281"/>
      <c r="F35" s="183"/>
      <c r="G35" s="214"/>
      <c r="H35" s="214"/>
      <c r="I35" s="281"/>
      <c r="J35" s="214"/>
      <c r="K35" s="281"/>
      <c r="L35" s="183"/>
      <c r="M35" s="214"/>
      <c r="N35" s="214"/>
      <c r="O35" s="281"/>
      <c r="P35" s="214"/>
      <c r="Q35" s="281"/>
      <c r="R35" s="183"/>
      <c r="S35" s="214"/>
      <c r="T35" s="214"/>
      <c r="U35" s="281"/>
      <c r="V35" s="281"/>
      <c r="W35" s="281"/>
      <c r="X35" s="183"/>
      <c r="Y35" s="214"/>
      <c r="Z35" s="281"/>
      <c r="AA35" s="281"/>
      <c r="AB35" s="281"/>
      <c r="AC35" s="281"/>
      <c r="AD35" s="183"/>
      <c r="AE35" s="288"/>
      <c r="AF35" s="281"/>
      <c r="AG35" s="281"/>
      <c r="AH35" s="281"/>
      <c r="AI35" s="281"/>
      <c r="AJ35" s="183"/>
      <c r="AK35" s="288"/>
      <c r="AL35" s="281"/>
      <c r="AM35" s="281"/>
      <c r="AN35" s="281"/>
      <c r="AO35" s="281"/>
      <c r="AP35" s="183"/>
      <c r="AQ35" s="288"/>
      <c r="AR35" s="281"/>
      <c r="AS35" s="281"/>
      <c r="AT35" s="281"/>
      <c r="AU35" s="281"/>
      <c r="AV35" s="183"/>
      <c r="AW35" s="288"/>
      <c r="AX35" s="281"/>
      <c r="AY35" s="281"/>
      <c r="AZ35" s="281"/>
      <c r="BA35" s="281"/>
      <c r="BB35" s="183"/>
      <c r="BJ35" s="281"/>
      <c r="BK35" s="409"/>
      <c r="BL35" s="409"/>
      <c r="BM35" s="409"/>
      <c r="BN35" s="183"/>
      <c r="BV35" s="281"/>
      <c r="BW35" s="409"/>
      <c r="BX35" s="409"/>
      <c r="BY35" s="409"/>
      <c r="BZ35" s="183"/>
      <c r="CB35" s="281"/>
      <c r="CC35" s="409"/>
      <c r="CD35" s="409"/>
      <c r="CE35" s="409"/>
      <c r="CF35" s="183"/>
      <c r="CH35" s="281"/>
      <c r="CI35" s="409"/>
      <c r="CJ35" s="409"/>
      <c r="CK35" s="409"/>
      <c r="CL35" s="183"/>
      <c r="CN35" s="516"/>
      <c r="CO35" s="527"/>
      <c r="CP35" s="527"/>
      <c r="CQ35" s="527"/>
      <c r="CR35" s="183"/>
      <c r="CT35" s="516"/>
      <c r="CU35" s="527"/>
      <c r="CV35" s="527"/>
      <c r="CW35" s="527"/>
      <c r="CX35" s="183"/>
    </row>
    <row r="36" spans="1:102" x14ac:dyDescent="0.25">
      <c r="A36" s="70" t="s">
        <v>202</v>
      </c>
      <c r="B36" s="320"/>
      <c r="C36" s="281"/>
      <c r="D36" s="214"/>
      <c r="E36" s="281"/>
      <c r="F36" s="183"/>
      <c r="G36" s="214"/>
      <c r="H36" s="214"/>
      <c r="I36" s="281"/>
      <c r="J36" s="214"/>
      <c r="K36" s="281"/>
      <c r="L36" s="183"/>
      <c r="M36" s="214"/>
      <c r="N36" s="214"/>
      <c r="O36" s="281"/>
      <c r="P36" s="214"/>
      <c r="Q36" s="281"/>
      <c r="R36" s="183"/>
      <c r="S36" s="214"/>
      <c r="T36" s="214"/>
      <c r="U36" s="281"/>
      <c r="V36" s="281"/>
      <c r="W36" s="281">
        <v>12</v>
      </c>
      <c r="X36" s="183"/>
      <c r="Y36" s="214"/>
      <c r="Z36" s="281">
        <v>30</v>
      </c>
      <c r="AA36" s="281">
        <v>86</v>
      </c>
      <c r="AB36" s="281">
        <v>175</v>
      </c>
      <c r="AC36" s="281">
        <v>314</v>
      </c>
      <c r="AD36" s="183"/>
      <c r="AE36" s="288"/>
      <c r="AF36" s="281">
        <v>434</v>
      </c>
      <c r="AG36" s="281">
        <v>533</v>
      </c>
      <c r="AH36" s="281">
        <v>654</v>
      </c>
      <c r="AI36" s="281">
        <v>808</v>
      </c>
      <c r="AJ36" s="183"/>
      <c r="AK36" s="288"/>
      <c r="AL36" s="281">
        <v>940</v>
      </c>
      <c r="AM36" s="281">
        <v>1023</v>
      </c>
      <c r="AN36" s="281">
        <v>1119</v>
      </c>
      <c r="AO36" s="281">
        <v>1241</v>
      </c>
      <c r="AP36" s="183"/>
      <c r="AQ36" s="288"/>
      <c r="AR36" s="281">
        <v>1329</v>
      </c>
      <c r="AS36" s="281">
        <v>1399</v>
      </c>
      <c r="AT36" s="281">
        <v>1758</v>
      </c>
      <c r="AU36" s="281">
        <v>1846</v>
      </c>
      <c r="AV36" s="183"/>
      <c r="AW36" s="288"/>
      <c r="AX36" s="281">
        <v>1891</v>
      </c>
      <c r="AY36" s="281">
        <v>1901</v>
      </c>
      <c r="AZ36" s="281">
        <v>1941</v>
      </c>
      <c r="BA36" s="281">
        <v>2013</v>
      </c>
      <c r="BB36" s="183"/>
      <c r="BJ36" s="281">
        <v>2113</v>
      </c>
      <c r="BK36" s="409">
        <v>2215</v>
      </c>
      <c r="BL36" s="409">
        <v>2319</v>
      </c>
      <c r="BM36" s="409">
        <v>2428</v>
      </c>
      <c r="BN36" s="183"/>
      <c r="BV36" s="281">
        <v>2524</v>
      </c>
      <c r="BW36" s="409">
        <v>2602</v>
      </c>
      <c r="BX36" s="409">
        <v>2696</v>
      </c>
      <c r="BY36" s="409">
        <v>2788</v>
      </c>
      <c r="BZ36" s="183"/>
      <c r="CB36" s="281">
        <v>2859</v>
      </c>
      <c r="CC36" s="409">
        <v>2910</v>
      </c>
      <c r="CD36" s="409">
        <v>3003</v>
      </c>
      <c r="CE36" s="409">
        <v>3101</v>
      </c>
      <c r="CF36" s="183"/>
      <c r="CH36" s="281">
        <v>3189</v>
      </c>
      <c r="CI36" s="409">
        <v>3234</v>
      </c>
      <c r="CJ36" s="409">
        <v>3344</v>
      </c>
      <c r="CK36" s="409">
        <v>3442</v>
      </c>
      <c r="CL36" s="183"/>
      <c r="CN36" s="516">
        <v>3189</v>
      </c>
      <c r="CO36" s="527">
        <v>3234</v>
      </c>
      <c r="CP36" s="527">
        <v>3344</v>
      </c>
      <c r="CQ36" s="527">
        <v>3442</v>
      </c>
      <c r="CR36" s="183"/>
      <c r="CT36" s="516">
        <v>3492</v>
      </c>
      <c r="CU36" s="527">
        <v>3533</v>
      </c>
      <c r="CV36" s="527">
        <v>3604</v>
      </c>
      <c r="CW36" s="527">
        <v>3676</v>
      </c>
      <c r="CX36" s="183"/>
    </row>
    <row r="37" spans="1:102" x14ac:dyDescent="0.25">
      <c r="A37" s="70"/>
      <c r="B37" s="320"/>
      <c r="C37" s="281"/>
      <c r="D37" s="214"/>
      <c r="E37" s="281"/>
      <c r="F37" s="183"/>
      <c r="G37" s="214"/>
      <c r="H37" s="214"/>
      <c r="I37" s="281"/>
      <c r="J37" s="214"/>
      <c r="K37" s="281"/>
      <c r="L37" s="183"/>
      <c r="M37" s="214"/>
      <c r="N37" s="214"/>
      <c r="O37" s="281"/>
      <c r="P37" s="214"/>
      <c r="Q37" s="281"/>
      <c r="R37" s="183"/>
      <c r="S37" s="214"/>
      <c r="T37" s="214"/>
      <c r="U37" s="281"/>
      <c r="V37" s="281"/>
      <c r="W37" s="281"/>
      <c r="X37" s="183"/>
      <c r="Y37" s="214"/>
      <c r="Z37" s="281"/>
      <c r="AA37" s="281"/>
      <c r="AB37" s="281"/>
      <c r="AC37" s="281"/>
      <c r="AD37" s="183"/>
      <c r="AE37" s="288"/>
      <c r="AF37" s="281"/>
      <c r="AG37" s="281"/>
      <c r="AH37" s="281"/>
      <c r="AI37" s="281"/>
      <c r="AJ37" s="183"/>
      <c r="AK37" s="288"/>
      <c r="AL37" s="281"/>
      <c r="AM37" s="281"/>
      <c r="AN37" s="281"/>
      <c r="AO37" s="281"/>
      <c r="AP37" s="183"/>
      <c r="AQ37" s="288"/>
      <c r="AR37" s="281"/>
      <c r="AS37" s="281"/>
      <c r="AT37" s="281"/>
      <c r="AU37" s="281"/>
      <c r="AV37" s="183"/>
      <c r="AW37" s="288"/>
      <c r="AX37" s="281"/>
      <c r="AY37" s="281"/>
      <c r="AZ37" s="281"/>
      <c r="BA37" s="281"/>
      <c r="BB37" s="183"/>
      <c r="BJ37" s="281"/>
      <c r="BK37" s="409"/>
      <c r="BL37" s="409"/>
      <c r="BM37" s="409"/>
      <c r="BN37" s="183"/>
      <c r="BV37" s="281"/>
      <c r="BW37" s="409"/>
      <c r="BX37" s="409"/>
      <c r="BY37" s="409"/>
      <c r="BZ37" s="183"/>
      <c r="CB37" s="281"/>
      <c r="CC37" s="409"/>
      <c r="CD37" s="409"/>
      <c r="CE37" s="409"/>
      <c r="CF37" s="183"/>
      <c r="CH37" s="281"/>
      <c r="CI37" s="409"/>
      <c r="CJ37" s="409"/>
      <c r="CK37" s="409"/>
      <c r="CL37" s="183"/>
      <c r="CN37" s="516"/>
      <c r="CO37" s="527"/>
      <c r="CP37" s="527"/>
      <c r="CQ37" s="527"/>
      <c r="CR37" s="183"/>
      <c r="CT37" s="516"/>
      <c r="CU37" s="527"/>
      <c r="CV37" s="527"/>
      <c r="CW37" s="527"/>
      <c r="CX37" s="183"/>
    </row>
    <row r="38" spans="1:102" x14ac:dyDescent="0.25">
      <c r="A38" s="70" t="s">
        <v>203</v>
      </c>
      <c r="B38" s="320"/>
      <c r="C38" s="281"/>
      <c r="D38" s="214"/>
      <c r="E38" s="281"/>
      <c r="F38" s="183"/>
      <c r="G38" s="214"/>
      <c r="H38" s="214"/>
      <c r="I38" s="281"/>
      <c r="J38" s="214"/>
      <c r="K38" s="281"/>
      <c r="L38" s="183"/>
      <c r="M38" s="214"/>
      <c r="N38" s="214"/>
      <c r="O38" s="281"/>
      <c r="P38" s="214"/>
      <c r="Q38" s="281"/>
      <c r="R38" s="183"/>
      <c r="S38" s="214"/>
      <c r="T38" s="214"/>
      <c r="U38" s="281"/>
      <c r="V38" s="281"/>
      <c r="W38" s="281"/>
      <c r="X38" s="183"/>
      <c r="Y38" s="214"/>
      <c r="Z38" s="281"/>
      <c r="AA38" s="281"/>
      <c r="AB38" s="281"/>
      <c r="AC38" s="281"/>
      <c r="AD38" s="183"/>
      <c r="AE38" s="288"/>
      <c r="AF38" s="281"/>
      <c r="AG38" s="281"/>
      <c r="AH38" s="281"/>
      <c r="AI38" s="281"/>
      <c r="AJ38" s="183"/>
      <c r="AK38" s="288"/>
      <c r="AL38" s="281"/>
      <c r="AM38" s="281">
        <v>390</v>
      </c>
      <c r="AN38" s="281">
        <v>384</v>
      </c>
      <c r="AO38" s="281">
        <v>380</v>
      </c>
      <c r="AP38" s="183"/>
      <c r="AQ38" s="288"/>
      <c r="AR38" s="281">
        <v>382</v>
      </c>
      <c r="AS38" s="281">
        <v>383</v>
      </c>
      <c r="AT38" s="281">
        <v>386</v>
      </c>
      <c r="AU38" s="281">
        <v>389</v>
      </c>
      <c r="AV38" s="183"/>
      <c r="AW38" s="288"/>
      <c r="AX38" s="278">
        <v>33.1</v>
      </c>
      <c r="AY38" s="278">
        <v>33.299999999999997</v>
      </c>
      <c r="AZ38" s="278">
        <v>33.6</v>
      </c>
      <c r="BA38" s="278">
        <v>33.299999999999997</v>
      </c>
      <c r="BB38" s="183"/>
      <c r="BJ38" s="278">
        <v>33</v>
      </c>
      <c r="BK38" s="278">
        <v>31.7</v>
      </c>
      <c r="BL38" s="278">
        <v>30.4</v>
      </c>
      <c r="BM38" s="278">
        <v>29.6</v>
      </c>
      <c r="BN38" s="183"/>
      <c r="BV38" s="278">
        <v>28.6</v>
      </c>
      <c r="BW38" s="278">
        <v>29.3</v>
      </c>
      <c r="BX38" s="278">
        <v>29.4</v>
      </c>
      <c r="BY38" s="278">
        <v>28.1</v>
      </c>
      <c r="BZ38" s="183"/>
      <c r="CB38" s="278">
        <v>27.7</v>
      </c>
      <c r="CC38" s="278">
        <v>28.3</v>
      </c>
      <c r="CD38" s="278">
        <v>28.1</v>
      </c>
      <c r="CE38" s="278">
        <v>27.7</v>
      </c>
      <c r="CF38" s="183"/>
      <c r="CH38" s="278">
        <v>26.7</v>
      </c>
      <c r="CI38" s="278">
        <v>26.3</v>
      </c>
      <c r="CJ38" s="278">
        <v>27</v>
      </c>
      <c r="CK38" s="278">
        <v>27.3</v>
      </c>
      <c r="CL38" s="183"/>
      <c r="CM38" s="517" t="s">
        <v>243</v>
      </c>
      <c r="CN38" s="520">
        <v>26.6</v>
      </c>
      <c r="CO38" s="520">
        <v>26.3</v>
      </c>
      <c r="CP38" s="520">
        <v>27</v>
      </c>
      <c r="CQ38" s="520">
        <v>27.2</v>
      </c>
      <c r="CR38" s="183"/>
      <c r="CS38" s="517" t="s">
        <v>243</v>
      </c>
      <c r="CT38" s="520">
        <v>26.3</v>
      </c>
      <c r="CU38" s="520">
        <v>25.6</v>
      </c>
      <c r="CV38" s="520">
        <v>25.5</v>
      </c>
      <c r="CW38" s="520">
        <v>25.9</v>
      </c>
      <c r="CX38" s="183"/>
    </row>
    <row r="39" spans="1:102" ht="15.75" thickBot="1" x14ac:dyDescent="0.3">
      <c r="A39" s="69"/>
      <c r="B39" s="324"/>
      <c r="C39" s="291"/>
      <c r="D39" s="292"/>
      <c r="E39" s="291"/>
      <c r="F39" s="169"/>
      <c r="G39" s="292"/>
      <c r="H39" s="292"/>
      <c r="I39" s="291"/>
      <c r="J39" s="292"/>
      <c r="K39" s="291"/>
      <c r="L39" s="169"/>
      <c r="M39" s="292"/>
      <c r="N39" s="292"/>
      <c r="O39" s="291"/>
      <c r="P39" s="292"/>
      <c r="Q39" s="291"/>
      <c r="R39" s="169"/>
      <c r="S39" s="292"/>
      <c r="T39" s="292"/>
      <c r="U39" s="291"/>
      <c r="V39" s="291"/>
      <c r="W39" s="291"/>
      <c r="X39" s="169"/>
      <c r="Y39" s="292"/>
      <c r="Z39" s="291"/>
      <c r="AA39" s="291"/>
      <c r="AB39" s="291"/>
      <c r="AC39" s="291"/>
      <c r="AD39" s="169"/>
      <c r="AE39" s="339"/>
      <c r="AF39" s="291"/>
      <c r="AG39" s="291"/>
      <c r="AH39" s="291"/>
      <c r="AI39" s="291"/>
      <c r="AJ39" s="169"/>
      <c r="AK39" s="339"/>
      <c r="AL39" s="291"/>
      <c r="AM39" s="291"/>
      <c r="AN39" s="291"/>
      <c r="AO39" s="291"/>
      <c r="AP39" s="169"/>
      <c r="AQ39" s="339"/>
      <c r="AR39" s="291"/>
      <c r="AS39" s="291"/>
      <c r="AT39" s="291"/>
      <c r="AU39" s="291"/>
      <c r="AV39" s="169"/>
      <c r="AW39" s="339"/>
      <c r="AX39" s="448"/>
      <c r="AY39" s="448"/>
      <c r="AZ39" s="448"/>
      <c r="BA39" s="448"/>
      <c r="BB39" s="449"/>
      <c r="BC39" s="447"/>
      <c r="BD39" s="447"/>
      <c r="BE39" s="447"/>
      <c r="BF39" s="447"/>
      <c r="BG39" s="447"/>
      <c r="BH39" s="447"/>
      <c r="BI39" s="447"/>
      <c r="BJ39" s="448"/>
      <c r="BK39" s="450"/>
      <c r="BL39" s="450"/>
      <c r="BM39" s="450"/>
      <c r="BN39" s="449"/>
      <c r="BV39" s="448"/>
      <c r="BW39" s="450"/>
      <c r="BX39" s="450"/>
      <c r="BY39" s="450"/>
      <c r="BZ39" s="449"/>
      <c r="CB39" s="448"/>
      <c r="CC39" s="450"/>
      <c r="CD39" s="450"/>
      <c r="CE39" s="450"/>
      <c r="CF39" s="449"/>
      <c r="CH39" s="448"/>
      <c r="CI39" s="450"/>
      <c r="CJ39" s="450"/>
      <c r="CK39" s="450"/>
      <c r="CL39" s="449"/>
      <c r="CN39" s="541"/>
      <c r="CO39" s="542"/>
      <c r="CP39" s="542"/>
      <c r="CQ39" s="542"/>
      <c r="CR39" s="449"/>
      <c r="CT39" s="448"/>
      <c r="CU39" s="450"/>
      <c r="CV39" s="450"/>
      <c r="CW39" s="450"/>
      <c r="CX39" s="449"/>
    </row>
    <row r="40" spans="1:102" x14ac:dyDescent="0.25">
      <c r="B40" s="11"/>
      <c r="C40"/>
      <c r="D40" s="327"/>
      <c r="U40"/>
      <c r="AA40"/>
      <c r="AB40" s="21"/>
      <c r="AG40"/>
      <c r="AH40" s="21"/>
      <c r="AM40"/>
      <c r="AN40" s="21"/>
      <c r="AS40" s="24"/>
      <c r="AT40" s="21"/>
      <c r="AX40" s="447"/>
      <c r="AY40" s="451"/>
      <c r="AZ40" s="452"/>
      <c r="BA40" s="447"/>
      <c r="BB40" s="447"/>
      <c r="BC40" s="447"/>
      <c r="BD40" s="447"/>
      <c r="BE40" s="447"/>
      <c r="BF40" s="447"/>
      <c r="BG40" s="447"/>
      <c r="BH40" s="447"/>
      <c r="BI40" s="447"/>
      <c r="BJ40" s="447"/>
      <c r="BK40" s="453"/>
      <c r="BL40" s="453"/>
      <c r="BM40" s="453"/>
      <c r="BN40" s="447"/>
      <c r="BW40" s="470"/>
      <c r="CC40" s="470"/>
    </row>
    <row r="41" spans="1:102" s="353" customFormat="1" ht="12.75" x14ac:dyDescent="0.2">
      <c r="A41" s="352" t="s">
        <v>182</v>
      </c>
      <c r="B41" s="11"/>
      <c r="AA41" s="354"/>
      <c r="AF41" s="375"/>
      <c r="AG41" s="375"/>
      <c r="AH41" s="375"/>
      <c r="AI41" s="375"/>
      <c r="AL41" s="374"/>
      <c r="AM41" s="374"/>
      <c r="AN41" s="374"/>
      <c r="AO41" s="374"/>
      <c r="AR41" s="374"/>
      <c r="AS41" s="374"/>
      <c r="AX41" s="454"/>
      <c r="AY41" s="454"/>
      <c r="AZ41" s="455"/>
      <c r="BA41" s="455"/>
      <c r="BB41" s="455"/>
      <c r="BC41" s="455"/>
      <c r="BD41" s="455"/>
      <c r="BE41" s="455"/>
      <c r="BF41" s="455"/>
      <c r="BG41" s="455"/>
      <c r="BH41" s="455"/>
      <c r="BI41" s="455"/>
      <c r="BJ41" s="455"/>
      <c r="BK41" s="456"/>
      <c r="BM41" s="456"/>
      <c r="BN41" s="455"/>
      <c r="CM41" s="530"/>
      <c r="CS41" s="530" t="s">
        <v>244</v>
      </c>
    </row>
    <row r="42" spans="1:102" s="353" customFormat="1" ht="12.75" x14ac:dyDescent="0.2">
      <c r="A42" s="465" t="s">
        <v>200</v>
      </c>
      <c r="B42" s="11"/>
      <c r="I42" s="354"/>
      <c r="AA42" s="354"/>
      <c r="AG42" s="374"/>
      <c r="AH42" s="375"/>
      <c r="AI42" s="375"/>
      <c r="AL42" s="375"/>
      <c r="AM42" s="354"/>
      <c r="AR42" s="375"/>
      <c r="AS42" s="354"/>
      <c r="AX42" s="455"/>
      <c r="AY42" s="454"/>
      <c r="AZ42" s="455"/>
      <c r="BA42" s="455"/>
      <c r="BB42" s="455"/>
      <c r="BC42" s="455"/>
      <c r="BD42" s="455"/>
      <c r="BE42" s="455"/>
      <c r="BF42" s="455"/>
      <c r="BG42" s="455"/>
      <c r="BH42" s="455"/>
      <c r="BI42" s="455"/>
      <c r="BJ42" s="455"/>
      <c r="BK42" s="456"/>
      <c r="BL42" s="456"/>
      <c r="BM42" s="456"/>
      <c r="BN42" s="455"/>
      <c r="CM42" s="530"/>
      <c r="CS42" s="530" t="s">
        <v>245</v>
      </c>
    </row>
    <row r="43" spans="1:102" s="353" customFormat="1" ht="14.25" x14ac:dyDescent="0.2">
      <c r="A43" s="352" t="s">
        <v>201</v>
      </c>
      <c r="C43" s="354"/>
      <c r="U43" s="354"/>
      <c r="AA43" s="354"/>
      <c r="AG43" s="376"/>
      <c r="AH43" s="376"/>
      <c r="AI43" s="376"/>
      <c r="AM43" s="354"/>
      <c r="AS43" s="354"/>
      <c r="AY43" s="354"/>
      <c r="BK43" s="411"/>
      <c r="BL43" s="411"/>
      <c r="BM43" s="411"/>
    </row>
    <row r="44" spans="1:102" s="353" customFormat="1" ht="12.75" x14ac:dyDescent="0.2">
      <c r="A44" s="352" t="s">
        <v>204</v>
      </c>
      <c r="C44" s="354"/>
      <c r="U44" s="354"/>
      <c r="AA44" s="354"/>
      <c r="AG44" s="354"/>
      <c r="AM44" s="354"/>
      <c r="AS44" s="354"/>
      <c r="AY44" s="354"/>
      <c r="BK44" s="411"/>
      <c r="BL44" s="411"/>
      <c r="BM44" s="411"/>
    </row>
    <row r="45" spans="1:102" s="353" customFormat="1" ht="12.75" x14ac:dyDescent="0.2">
      <c r="A45" s="352" t="s">
        <v>205</v>
      </c>
      <c r="C45" s="354"/>
      <c r="U45" s="354"/>
      <c r="AA45" s="354"/>
      <c r="AG45" s="354"/>
      <c r="AM45" s="354"/>
      <c r="AS45" s="354"/>
      <c r="AY45" s="354"/>
      <c r="BK45" s="411"/>
      <c r="BL45" s="411"/>
      <c r="BM45" s="411"/>
    </row>
    <row r="46" spans="1:102" ht="15" customHeight="1" x14ac:dyDescent="0.25"/>
    <row r="47" spans="1:102" x14ac:dyDescent="0.25">
      <c r="A47" s="582" t="s">
        <v>184</v>
      </c>
      <c r="B47" s="583"/>
      <c r="C47" s="583"/>
      <c r="D47" s="583"/>
      <c r="E47" s="583"/>
      <c r="F47" s="583"/>
      <c r="G47" s="583"/>
      <c r="H47" s="583"/>
      <c r="I47" s="583"/>
      <c r="J47" s="583"/>
      <c r="K47" s="583"/>
      <c r="L47" s="583"/>
      <c r="M47" s="583"/>
      <c r="N47" s="583"/>
      <c r="O47" s="583"/>
      <c r="P47" s="583"/>
      <c r="Q47" s="583"/>
      <c r="R47" s="583"/>
      <c r="S47" s="583"/>
      <c r="T47" s="583"/>
    </row>
  </sheetData>
  <mergeCells count="39">
    <mergeCell ref="AF6:AJ6"/>
    <mergeCell ref="AR6:AV6"/>
    <mergeCell ref="CA1:CL1"/>
    <mergeCell ref="CB6:CF6"/>
    <mergeCell ref="CH6:CL6"/>
    <mergeCell ref="AZ1:BZ1"/>
    <mergeCell ref="BP3:BT5"/>
    <mergeCell ref="BJ6:BN6"/>
    <mergeCell ref="BV6:BZ6"/>
    <mergeCell ref="BP6:BT6"/>
    <mergeCell ref="BD6:BH6"/>
    <mergeCell ref="BD3:BH5"/>
    <mergeCell ref="T6:X6"/>
    <mergeCell ref="Z6:AD6"/>
    <mergeCell ref="A47:T47"/>
    <mergeCell ref="AF27:AJ27"/>
    <mergeCell ref="AX27:BA27"/>
    <mergeCell ref="B27:F27"/>
    <mergeCell ref="N27:R27"/>
    <mergeCell ref="T27:X27"/>
    <mergeCell ref="H27:L27"/>
    <mergeCell ref="Z27:AD27"/>
    <mergeCell ref="AL27:AP27"/>
    <mergeCell ref="B6:F6"/>
    <mergeCell ref="H6:L6"/>
    <mergeCell ref="AX6:BB6"/>
    <mergeCell ref="N6:R6"/>
    <mergeCell ref="AL6:AP6"/>
    <mergeCell ref="CN6:CR6"/>
    <mergeCell ref="CN27:CQ27"/>
    <mergeCell ref="CM1:CX1"/>
    <mergeCell ref="CN3:CR5"/>
    <mergeCell ref="AR27:AV27"/>
    <mergeCell ref="CH27:CK27"/>
    <mergeCell ref="CB27:CE27"/>
    <mergeCell ref="BV27:BY27"/>
    <mergeCell ref="BJ27:BM27"/>
    <mergeCell ref="CT6:CX6"/>
    <mergeCell ref="CT27:CW27"/>
  </mergeCells>
  <pageMargins left="0.25" right="0.25" top="0.75" bottom="0.75" header="0.3" footer="0.3"/>
  <pageSetup paperSize="8" scale="1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BYSADocRetention xmlns="28a01041-b102-468b-b6d6-77c2174e8ffd">10 ans</BYSADocRetention>
    <SharedWithUsers xmlns="28a01041-b102-468b-b6d6-77c2174e8ffd">
      <UserInfo>
        <DisplayName>MENIA, François</DisplayName>
        <AccountId>63</AccountId>
        <AccountType/>
      </UserInfo>
      <UserInfo>
        <DisplayName>HUPPENOIRE, Jérémy</DisplayName>
        <AccountId>61</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E0D5BE357BD42ADA0549154B57279C8005D43C7EC02AE194494397FA56188220F" ma:contentTypeVersion="10" ma:contentTypeDescription="" ma:contentTypeScope="" ma:versionID="c6c270296d5d35a9fee709d795287275">
  <xsd:schema xmlns:xsd="http://www.w3.org/2001/XMLSchema" xmlns:xs="http://www.w3.org/2001/XMLSchema" xmlns:p="http://schemas.microsoft.com/office/2006/metadata/properties" xmlns:ns2="28a01041-b102-468b-b6d6-77c2174e8ffd" xmlns:ns3="f1657811-4ec5-46e0-b6eb-fd263809b2e8" targetNamespace="http://schemas.microsoft.com/office/2006/metadata/properties" ma:root="true" ma:fieldsID="746e10d73d838b8cf43dc132a065c5c7" ns2:_="" ns3:_="">
    <xsd:import namespace="28a01041-b102-468b-b6d6-77c2174e8ffd"/>
    <xsd:import namespace="f1657811-4ec5-46e0-b6eb-fd263809b2e8"/>
    <xsd:element name="properties">
      <xsd:complexType>
        <xsd:sequence>
          <xsd:element name="documentManagement">
            <xsd:complexType>
              <xsd:all>
                <xsd:element ref="ns2:BYSADocRetention"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2:SharedWithUsers" minOccurs="0"/>
                <xsd:element ref="ns2:SharedWithDetails"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a01041-b102-468b-b6d6-77c2174e8ffd" elementFormDefault="qualified">
    <xsd:import namespace="http://schemas.microsoft.com/office/2006/documentManagement/types"/>
    <xsd:import namespace="http://schemas.microsoft.com/office/infopath/2007/PartnerControls"/>
    <xsd:element name="BYSADocRetention" ma:index="8" nillable="true" ma:displayName="Conservation" ma:default="5 ans" ma:description="Durée de rétention du document exprimée en années" ma:internalName="BYSADocRetention">
      <xsd:simpleType>
        <xsd:restriction base="dms:Choice">
          <xsd:enumeration value="3 ans"/>
          <xsd:enumeration value="5 ans"/>
          <xsd:enumeration value="10 ans"/>
        </xsd:restriction>
      </xsd:simpleType>
    </xsd:element>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1657811-4ec5-46e0-b6eb-fd263809b2e8"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Location" ma:index="14"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C0D075-86A0-4AB6-8492-56A221288D6D}">
  <ds:schemaRefs>
    <ds:schemaRef ds:uri="http://schemas.microsoft.com/sharepoint/v3/contenttype/forms"/>
  </ds:schemaRefs>
</ds:datastoreItem>
</file>

<file path=customXml/itemProps2.xml><?xml version="1.0" encoding="utf-8"?>
<ds:datastoreItem xmlns:ds="http://schemas.openxmlformats.org/officeDocument/2006/customXml" ds:itemID="{5221B2E3-CD2E-4674-A6B3-5BAAD2A52DCF}">
  <ds:schemaRefs>
    <ds:schemaRef ds:uri="http://purl.org/dc/dcmitype/"/>
    <ds:schemaRef ds:uri="http://schemas.microsoft.com/office/2006/metadata/properties"/>
    <ds:schemaRef ds:uri="http://purl.org/dc/terms/"/>
    <ds:schemaRef ds:uri="http://schemas.microsoft.com/office/2006/documentManagement/types"/>
    <ds:schemaRef ds:uri="f09e36fe-0624-4e4b-8461-1231124da609"/>
    <ds:schemaRef ds:uri="http://purl.org/dc/elements/1.1/"/>
    <ds:schemaRef ds:uri="http://schemas.microsoft.com/office/infopath/2007/PartnerControls"/>
    <ds:schemaRef ds:uri="http://schemas.openxmlformats.org/package/2006/metadata/core-properties"/>
    <ds:schemaRef ds:uri="9a5bba5d-4ca1-4ca1-99d9-d7ec7878407c"/>
    <ds:schemaRef ds:uri="http://www.w3.org/XML/1998/namespace"/>
  </ds:schemaRefs>
</ds:datastoreItem>
</file>

<file path=customXml/itemProps3.xml><?xml version="1.0" encoding="utf-8"?>
<ds:datastoreItem xmlns:ds="http://schemas.openxmlformats.org/officeDocument/2006/customXml" ds:itemID="{611D5AA1-EECE-422B-B796-AAA62904C0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Group balance sheet</vt:lpstr>
      <vt:lpstr>Group income statement</vt:lpstr>
      <vt:lpstr>Group free cash flow</vt:lpstr>
      <vt:lpstr>Bouygues Construction</vt:lpstr>
      <vt:lpstr>Bouygues Immobilier</vt:lpstr>
      <vt:lpstr>Colas</vt:lpstr>
      <vt:lpstr>TF1</vt:lpstr>
      <vt:lpstr>Bouygues Telecom</vt:lpstr>
      <vt:lpstr>'Bouygues Construction'!Zone_d_impression</vt:lpstr>
      <vt:lpstr>'Bouygues Immobilier'!Zone_d_impression</vt:lpstr>
      <vt:lpstr>'Bouygues Telecom'!Zone_d_impression</vt:lpstr>
      <vt:lpstr>Colas!Zone_d_impression</vt:lpstr>
      <vt:lpstr>'Group balance sheet'!Zone_d_impression</vt:lpstr>
      <vt:lpstr>'Group free cash flow'!Zone_d_impression</vt:lpstr>
      <vt:lpstr>'Group income statement'!Zone_d_impression</vt:lpstr>
      <vt:lpstr>'TF1'!Zone_d_impression</vt:lpstr>
    </vt:vector>
  </TitlesOfParts>
  <Company>Bouygues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LSCHILLE</dc:creator>
  <cp:lastModifiedBy>FRIMAT,Sylvain</cp:lastModifiedBy>
  <cp:lastPrinted>2018-02-16T09:12:44Z</cp:lastPrinted>
  <dcterms:created xsi:type="dcterms:W3CDTF">2009-07-20T12:07:19Z</dcterms:created>
  <dcterms:modified xsi:type="dcterms:W3CDTF">2019-02-20T17:30:29Z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0x0101002E0D5BE357BD42ADA0549154B57279C8005D43C7EC02AE194494397FA56188220F</vt:lpwstr>
  </property>
  <property fmtid="{D5CDD505-2E9C-101B-9397-08002B2CF9AE}" pid="3" name="Order">
    <vt:r8>5900</vt:r8>
  </property>
  <property fmtid="{D5CDD505-2E9C-101B-9397-08002B2CF9AE}" pid="4" name="URL">
    <vt:lpwstr/>
  </property>
  <property fmtid="{D5CDD505-2E9C-101B-9397-08002B2CF9AE}" pid="5" name="EmFromName">
    <vt:lpwstr/>
  </property>
  <property fmtid="{D5CDD505-2E9C-101B-9397-08002B2CF9AE}" pid="6" name="EmTo">
    <vt:lpwstr/>
  </property>
  <property fmtid="{D5CDD505-2E9C-101B-9397-08002B2CF9AE}" pid="7" name="xd_Signature">
    <vt:bool>false</vt:bool>
  </property>
  <property fmtid="{D5CDD505-2E9C-101B-9397-08002B2CF9AE}" pid="8" name="xd_ProgID">
    <vt:lpwstr/>
  </property>
  <property fmtid="{D5CDD505-2E9C-101B-9397-08002B2CF9AE}" pid="9" name="EmSubject">
    <vt:lpwstr/>
  </property>
  <property fmtid="{D5CDD505-2E9C-101B-9397-08002B2CF9AE}" pid="10" name="ComplianceAssetId">
    <vt:lpwstr/>
  </property>
  <property fmtid="{D5CDD505-2E9C-101B-9397-08002B2CF9AE}" pid="11" name="TemplateUrl">
    <vt:lpwstr/>
  </property>
</Properties>
</file>